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rodrigo/Documents/"/>
    </mc:Choice>
  </mc:AlternateContent>
  <xr:revisionPtr revIDLastSave="0" documentId="13_ncr:1_{3290DF21-5854-8249-A71A-725C49BCD6C1}" xr6:coauthVersionLast="45" xr6:coauthVersionMax="45" xr10:uidLastSave="{00000000-0000-0000-0000-000000000000}"/>
  <bookViews>
    <workbookView xWindow="0" yWindow="460" windowWidth="25600" windowHeight="14400" tabRatio="620" xr2:uid="{00000000-000D-0000-FFFF-FFFF00000000}"/>
  </bookViews>
  <sheets>
    <sheet name="Sintético" sheetId="8" r:id="rId1"/>
  </sheets>
  <definedNames>
    <definedName name="_xlnm.Print_Area" localSheetId="0">Sintético!$B$3:$E$80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8" l="1"/>
  <c r="D88" i="8"/>
  <c r="E88" i="8" s="1"/>
  <c r="D87" i="8"/>
  <c r="E87" i="8" s="1"/>
  <c r="D86" i="8"/>
  <c r="E86" i="8" s="1"/>
  <c r="D89" i="8" l="1"/>
  <c r="E85" i="8"/>
  <c r="E89" i="8" s="1"/>
  <c r="B13" i="8"/>
  <c r="B12" i="8"/>
  <c r="E43" i="8"/>
  <c r="E45" i="8" s="1"/>
  <c r="D45" i="8"/>
  <c r="E7" i="8" l="1"/>
  <c r="E30" i="8"/>
  <c r="E20" i="8"/>
  <c r="D54" i="8"/>
  <c r="E54" i="8" s="1"/>
  <c r="D70" i="8"/>
  <c r="E70" i="8" s="1"/>
  <c r="E53" i="8"/>
  <c r="E17" i="8"/>
  <c r="E18" i="8"/>
  <c r="E21" i="8"/>
  <c r="E37" i="8"/>
  <c r="E38" i="8"/>
  <c r="E32" i="8"/>
  <c r="E77" i="8"/>
  <c r="E9" i="8"/>
  <c r="E57" i="8"/>
  <c r="E52" i="8"/>
  <c r="E51" i="8"/>
  <c r="E62" i="8"/>
  <c r="E65" i="8"/>
  <c r="E59" i="8"/>
  <c r="E68" i="8"/>
  <c r="E69" i="8"/>
  <c r="E64" i="8" l="1"/>
  <c r="D41" i="8"/>
  <c r="E35" i="8"/>
  <c r="E28" i="8"/>
  <c r="D33" i="8" l="1"/>
  <c r="D46" i="8" s="1"/>
  <c r="D66" i="8"/>
  <c r="E63" i="8"/>
  <c r="E6" i="8"/>
  <c r="D10" i="8"/>
  <c r="E8" i="8"/>
  <c r="E39" i="8"/>
  <c r="E29" i="8"/>
  <c r="E36" i="8"/>
  <c r="E31" i="8" l="1"/>
  <c r="E33" i="8" s="1"/>
  <c r="E41" i="8"/>
  <c r="E13" i="8"/>
  <c r="E66" i="8"/>
  <c r="D14" i="8"/>
  <c r="B85" i="8" s="1"/>
  <c r="E10" i="8"/>
  <c r="D23" i="8"/>
  <c r="E22" i="8"/>
  <c r="E12" i="8"/>
  <c r="B66" i="8" l="1"/>
  <c r="B45" i="8"/>
  <c r="E46" i="8"/>
  <c r="B46" i="8"/>
  <c r="B23" i="8"/>
  <c r="E23" i="8"/>
  <c r="E14" i="8"/>
  <c r="D24" i="8"/>
  <c r="D47" i="8" s="1"/>
  <c r="B54" i="8"/>
  <c r="B70" i="8"/>
  <c r="B41" i="8"/>
  <c r="B33" i="8"/>
  <c r="E24" i="8" l="1"/>
  <c r="E47" i="8" s="1"/>
  <c r="E75" i="8"/>
  <c r="E76" i="8" l="1"/>
  <c r="E78" i="8" s="1"/>
  <c r="D78" i="8"/>
  <c r="B78" i="8" l="1"/>
  <c r="E58" i="8" l="1"/>
  <c r="E56" i="8"/>
  <c r="D60" i="8" l="1"/>
  <c r="B60" i="8" l="1"/>
  <c r="E60" i="8"/>
  <c r="E71" i="8" s="1"/>
  <c r="E72" i="8" s="1"/>
  <c r="E79" i="8" s="1"/>
  <c r="D71" i="8"/>
  <c r="B71" i="8" l="1"/>
  <c r="D72" i="8"/>
  <c r="D79" i="8" s="1"/>
  <c r="B79" i="8" s="1"/>
</calcChain>
</file>

<file path=xl/sharedStrings.xml><?xml version="1.0" encoding="utf-8"?>
<sst xmlns="http://schemas.openxmlformats.org/spreadsheetml/2006/main" count="95" uniqueCount="76">
  <si>
    <t>Anual</t>
  </si>
  <si>
    <t>Tarifas Bancárias</t>
  </si>
  <si>
    <t>Sub-Total</t>
  </si>
  <si>
    <t>Pedagógico</t>
  </si>
  <si>
    <t>Consultoria e Treinamento Organizacional</t>
  </si>
  <si>
    <t>TERRA</t>
  </si>
  <si>
    <t>ÁGUA</t>
  </si>
  <si>
    <t>AR</t>
  </si>
  <si>
    <t>FOGO</t>
  </si>
  <si>
    <t>ÉTER</t>
  </si>
  <si>
    <t>Taxa de Material</t>
  </si>
  <si>
    <t>Total Receita Bruta</t>
  </si>
  <si>
    <r>
      <t>Receita Liquida</t>
    </r>
    <r>
      <rPr>
        <i/>
        <sz val="12"/>
        <rFont val="Arial"/>
        <family val="2"/>
      </rPr>
      <t xml:space="preserve"> = (a) - (b)</t>
    </r>
  </si>
  <si>
    <t>Total Despesas Gerais</t>
  </si>
  <si>
    <t xml:space="preserve">    Renúncias de Receita (b)</t>
  </si>
  <si>
    <t>Total Doações</t>
  </si>
  <si>
    <t>Média Mensal</t>
  </si>
  <si>
    <t>REALIZADO</t>
  </si>
  <si>
    <t>Juros Cheque Especial, Conta Garantida</t>
  </si>
  <si>
    <t>Cursos e treinamentos para professores</t>
  </si>
  <si>
    <t>Tutoria</t>
  </si>
  <si>
    <t>Aquisição de Imóveis</t>
  </si>
  <si>
    <t>Construções</t>
  </si>
  <si>
    <t xml:space="preserve">Reformas  </t>
  </si>
  <si>
    <t>Móveis e equipamentos para a escola</t>
  </si>
  <si>
    <t xml:space="preserve">Salários </t>
  </si>
  <si>
    <t>13º Salário + 1/3 Férias (provisão)</t>
  </si>
  <si>
    <t>Rescisões</t>
  </si>
  <si>
    <t>Vale transporte, alimentação, assistência médica</t>
  </si>
  <si>
    <t>Equilíbrio Técnico</t>
  </si>
  <si>
    <t>Equilíbrio Social</t>
  </si>
  <si>
    <t>Equilíbrio Financeiro</t>
  </si>
  <si>
    <t>Equlíbrio Final</t>
  </si>
  <si>
    <t>RECURSOS</t>
  </si>
  <si>
    <t xml:space="preserve">PROCESSOS   </t>
  </si>
  <si>
    <t>ESTRATÉGIAS</t>
  </si>
  <si>
    <t>Despesas materiais: aluguel, água, luz etc...</t>
  </si>
  <si>
    <t>Impostos, Sindicatos</t>
  </si>
  <si>
    <t>PESSOAS</t>
  </si>
  <si>
    <t>Administrativo</t>
  </si>
  <si>
    <t>Terceiros</t>
  </si>
  <si>
    <t xml:space="preserve"> Pagamento de Empréstimos</t>
  </si>
  <si>
    <t xml:space="preserve"> Desenvolvimento Humano e Organizacional</t>
  </si>
  <si>
    <t xml:space="preserve"> Imobilizado</t>
  </si>
  <si>
    <t xml:space="preserve"> Receitas e Despesas </t>
  </si>
  <si>
    <t xml:space="preserve"> Empréstimos e Investimentos</t>
  </si>
  <si>
    <r>
      <t xml:space="preserve">Receita Bruta </t>
    </r>
    <r>
      <rPr>
        <sz val="12"/>
        <rFont val="Arial"/>
        <family val="2"/>
      </rPr>
      <t>(a)</t>
    </r>
  </si>
  <si>
    <t xml:space="preserve"> Comunicação e Divulgação</t>
  </si>
  <si>
    <t>Divulgação Institucional / Marketing</t>
  </si>
  <si>
    <t>Total Empréstimos e Investimentos</t>
  </si>
  <si>
    <t>Boletim, Jornalzinho</t>
  </si>
  <si>
    <t xml:space="preserve"> Doações </t>
  </si>
  <si>
    <t>Outras doações</t>
  </si>
  <si>
    <t>Bolsas integrais para familias carentes</t>
  </si>
  <si>
    <t>Materiais escolares (Taxa de Material)</t>
  </si>
  <si>
    <r>
      <t xml:space="preserve">Mensalidades </t>
    </r>
    <r>
      <rPr>
        <sz val="9"/>
        <rFont val="Arial"/>
        <family val="2"/>
      </rPr>
      <t>(considerar pagamento integral de todos alunos)</t>
    </r>
  </si>
  <si>
    <r>
      <t>Bolsas para filhos de professores e funcionários</t>
    </r>
    <r>
      <rPr>
        <sz val="9"/>
        <rFont val="Arial"/>
        <family val="2"/>
      </rPr>
      <t xml:space="preserve"> (obrigatórias)</t>
    </r>
  </si>
  <si>
    <t>Bolsas parciais para familias pagantes</t>
  </si>
  <si>
    <t>Inadimplência</t>
  </si>
  <si>
    <t>Periodos</t>
  </si>
  <si>
    <t>Referente a 2019</t>
  </si>
  <si>
    <t>Referente a 2018</t>
  </si>
  <si>
    <t>Referente a periodos anteriores</t>
  </si>
  <si>
    <t>Total Inadimpência Acumulada</t>
  </si>
  <si>
    <t>Encargos Sociais</t>
  </si>
  <si>
    <t>Referente a 2020</t>
  </si>
  <si>
    <t>Eventos (Festas, Bazar etc...)</t>
  </si>
  <si>
    <r>
      <t>"Desconto Irmãos"</t>
    </r>
    <r>
      <rPr>
        <sz val="9"/>
        <rFont val="Arial"/>
        <family val="2"/>
      </rPr>
      <t xml:space="preserve"> (Política da Escola)</t>
    </r>
  </si>
  <si>
    <t>Manutenção e Conservação da Infraestrutura da Escola</t>
  </si>
  <si>
    <t>Despesas com Seguro de Alunos e outros</t>
  </si>
  <si>
    <t>Empresas &amp; profissionais contratados em regime não CLT</t>
  </si>
  <si>
    <t xml:space="preserve"> Pessoas</t>
  </si>
  <si>
    <t xml:space="preserve">  Despesas </t>
  </si>
  <si>
    <t>Total Pessoas</t>
  </si>
  <si>
    <t>Devoluções de empréstimos (parcelamentos, outros)</t>
  </si>
  <si>
    <t>Cursos, Conferências, Palestras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</si>
</sst>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9"/>
      <name val="Arial"/>
      <family val="2"/>
    </font>
    <font>
      <b/>
      <i/>
      <sz val="14"/>
      <color indexed="9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7"/>
      <name val="Arial"/>
      <family val="2"/>
    </font>
    <font>
      <b/>
      <i/>
      <sz val="11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color indexed="52"/>
      <name val="Arial"/>
      <family val="2"/>
    </font>
    <font>
      <b/>
      <i/>
      <sz val="11"/>
      <color indexed="9"/>
      <name val="Arial"/>
      <family val="2"/>
    </font>
    <font>
      <b/>
      <i/>
      <u/>
      <sz val="11"/>
      <color indexed="10"/>
      <name val="Arial"/>
      <family val="2"/>
    </font>
    <font>
      <b/>
      <i/>
      <u/>
      <sz val="11"/>
      <name val="Arial"/>
      <family val="2"/>
    </font>
    <font>
      <b/>
      <i/>
      <u/>
      <sz val="11"/>
      <color indexed="57"/>
      <name val="Arial"/>
      <family val="2"/>
    </font>
    <font>
      <b/>
      <i/>
      <u/>
      <sz val="11"/>
      <color indexed="12"/>
      <name val="Arial"/>
      <family val="2"/>
    </font>
    <font>
      <b/>
      <i/>
      <u/>
      <sz val="11"/>
      <color indexed="52"/>
      <name val="Arial"/>
      <family val="2"/>
    </font>
    <font>
      <i/>
      <sz val="11"/>
      <color indexed="52"/>
      <name val="Arial"/>
      <family val="2"/>
    </font>
    <font>
      <i/>
      <sz val="11"/>
      <color indexed="10"/>
      <name val="Arial"/>
      <family val="2"/>
    </font>
    <font>
      <i/>
      <sz val="11"/>
      <color indexed="57"/>
      <name val="Arial"/>
      <family val="2"/>
    </font>
    <font>
      <i/>
      <sz val="11"/>
      <color indexed="12"/>
      <name val="Arial"/>
      <family val="2"/>
    </font>
    <font>
      <i/>
      <sz val="10"/>
      <color indexed="10"/>
      <name val="Arial"/>
      <family val="2"/>
    </font>
    <font>
      <b/>
      <i/>
      <sz val="11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lightGray">
        <fgColor indexed="51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/>
      <bottom style="thin">
        <color indexed="10"/>
      </bottom>
      <diagonal/>
    </border>
    <border>
      <left style="thin">
        <color indexed="57"/>
      </left>
      <right style="thin">
        <color indexed="9"/>
      </right>
      <top style="thin">
        <color indexed="57"/>
      </top>
      <bottom/>
      <diagonal/>
    </border>
    <border>
      <left style="thin">
        <color indexed="9"/>
      </left>
      <right style="thin">
        <color indexed="9"/>
      </right>
      <top style="thin">
        <color indexed="57"/>
      </top>
      <bottom/>
      <diagonal/>
    </border>
    <border>
      <left style="thin">
        <color indexed="9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9"/>
      </right>
      <top/>
      <bottom style="thin">
        <color indexed="57"/>
      </bottom>
      <diagonal/>
    </border>
    <border>
      <left style="thin">
        <color indexed="9"/>
      </left>
      <right style="thin">
        <color indexed="9"/>
      </right>
      <top/>
      <bottom style="thin">
        <color indexed="57"/>
      </bottom>
      <diagonal/>
    </border>
    <border>
      <left style="thin">
        <color indexed="9"/>
      </left>
      <right style="thin">
        <color indexed="57"/>
      </right>
      <top/>
      <bottom style="thin">
        <color indexed="57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52"/>
      </left>
      <right style="thin">
        <color indexed="9"/>
      </right>
      <top style="thin">
        <color indexed="52"/>
      </top>
      <bottom/>
      <diagonal/>
    </border>
    <border>
      <left style="thin">
        <color indexed="9"/>
      </left>
      <right style="thin">
        <color indexed="9"/>
      </right>
      <top style="thin">
        <color indexed="52"/>
      </top>
      <bottom/>
      <diagonal/>
    </border>
    <border>
      <left style="thin">
        <color indexed="9"/>
      </left>
      <right style="thin">
        <color indexed="52"/>
      </right>
      <top style="thin">
        <color indexed="52"/>
      </top>
      <bottom/>
      <diagonal/>
    </border>
    <border>
      <left style="thin">
        <color indexed="5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52"/>
      </right>
      <top/>
      <bottom/>
      <diagonal/>
    </border>
    <border>
      <left style="thin">
        <color indexed="52"/>
      </left>
      <right style="thin">
        <color indexed="9"/>
      </right>
      <top/>
      <bottom style="thin">
        <color indexed="52"/>
      </bottom>
      <diagonal/>
    </border>
    <border>
      <left style="thin">
        <color indexed="9"/>
      </left>
      <right style="thin">
        <color indexed="9"/>
      </right>
      <top/>
      <bottom style="thin">
        <color indexed="52"/>
      </bottom>
      <diagonal/>
    </border>
    <border>
      <left style="thin">
        <color indexed="9"/>
      </left>
      <right style="thin">
        <color indexed="52"/>
      </right>
      <top/>
      <bottom style="thin">
        <color indexed="52"/>
      </bottom>
      <diagonal/>
    </border>
    <border>
      <left/>
      <right/>
      <top/>
      <bottom style="thin">
        <color indexed="1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5" borderId="0" xfId="0" applyFill="1" applyBorder="1"/>
    <xf numFmtId="0" fontId="0" fillId="5" borderId="2" xfId="0" applyFill="1" applyBorder="1"/>
    <xf numFmtId="0" fontId="2" fillId="5" borderId="0" xfId="0" applyFont="1" applyFill="1"/>
    <xf numFmtId="0" fontId="2" fillId="5" borderId="0" xfId="0" applyFont="1" applyFill="1" applyBorder="1"/>
    <xf numFmtId="43" fontId="0" fillId="5" borderId="0" xfId="0" applyNumberFormat="1" applyFill="1"/>
    <xf numFmtId="0" fontId="10" fillId="5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0" xfId="0" applyFont="1" applyFill="1"/>
    <xf numFmtId="0" fontId="18" fillId="5" borderId="0" xfId="0" applyFont="1" applyFill="1"/>
    <xf numFmtId="0" fontId="0" fillId="5" borderId="0" xfId="0" applyFill="1" applyBorder="1" applyAlignment="1">
      <alignment horizontal="right" vertical="top"/>
    </xf>
    <xf numFmtId="0" fontId="8" fillId="5" borderId="0" xfId="0" applyFont="1" applyFill="1" applyBorder="1" applyAlignment="1">
      <alignment horizontal="right"/>
    </xf>
    <xf numFmtId="43" fontId="6" fillId="5" borderId="0" xfId="2" applyFont="1" applyFill="1" applyBorder="1"/>
    <xf numFmtId="43" fontId="8" fillId="5" borderId="0" xfId="2" applyFont="1" applyFill="1" applyBorder="1"/>
    <xf numFmtId="0" fontId="13" fillId="5" borderId="2" xfId="0" applyFont="1" applyFill="1" applyBorder="1" applyAlignment="1">
      <alignment horizontal="center"/>
    </xf>
    <xf numFmtId="43" fontId="15" fillId="5" borderId="0" xfId="0" applyNumberFormat="1" applyFont="1" applyFill="1"/>
    <xf numFmtId="0" fontId="15" fillId="5" borderId="0" xfId="0" applyFont="1" applyFill="1"/>
    <xf numFmtId="4" fontId="2" fillId="5" borderId="0" xfId="0" applyNumberFormat="1" applyFont="1" applyFill="1"/>
    <xf numFmtId="43" fontId="20" fillId="0" borderId="2" xfId="2" applyFont="1" applyFill="1" applyBorder="1"/>
    <xf numFmtId="43" fontId="0" fillId="0" borderId="2" xfId="2" applyFont="1" applyFill="1" applyBorder="1"/>
    <xf numFmtId="0" fontId="3" fillId="6" borderId="0" xfId="0" applyFont="1" applyFill="1" applyBorder="1"/>
    <xf numFmtId="43" fontId="0" fillId="6" borderId="2" xfId="2" applyFont="1" applyFill="1" applyBorder="1"/>
    <xf numFmtId="43" fontId="5" fillId="0" borderId="2" xfId="2" applyFont="1" applyFill="1" applyBorder="1"/>
    <xf numFmtId="43" fontId="23" fillId="0" borderId="2" xfId="2" applyFont="1" applyFill="1" applyBorder="1"/>
    <xf numFmtId="0" fontId="0" fillId="0" borderId="2" xfId="0" applyFill="1" applyBorder="1"/>
    <xf numFmtId="0" fontId="9" fillId="7" borderId="3" xfId="0" applyFont="1" applyFill="1" applyBorder="1"/>
    <xf numFmtId="0" fontId="19" fillId="7" borderId="4" xfId="0" applyFont="1" applyFill="1" applyBorder="1" applyAlignment="1">
      <alignment horizontal="center"/>
    </xf>
    <xf numFmtId="0" fontId="2" fillId="5" borderId="6" xfId="0" applyFont="1" applyFill="1" applyBorder="1"/>
    <xf numFmtId="0" fontId="4" fillId="6" borderId="6" xfId="0" applyFont="1" applyFill="1" applyBorder="1" applyAlignment="1">
      <alignment horizontal="left" indent="1"/>
    </xf>
    <xf numFmtId="0" fontId="3" fillId="6" borderId="8" xfId="0" applyFont="1" applyFill="1" applyBorder="1"/>
    <xf numFmtId="0" fontId="3" fillId="0" borderId="6" xfId="0" applyFont="1" applyFill="1" applyBorder="1" applyAlignment="1">
      <alignment horizontal="left" indent="2"/>
    </xf>
    <xf numFmtId="43" fontId="2" fillId="0" borderId="7" xfId="2" applyFont="1" applyFill="1" applyBorder="1"/>
    <xf numFmtId="0" fontId="3" fillId="6" borderId="6" xfId="0" applyFont="1" applyFill="1" applyBorder="1" applyAlignment="1">
      <alignment horizontal="left" indent="2"/>
    </xf>
    <xf numFmtId="43" fontId="2" fillId="6" borderId="7" xfId="2" applyFont="1" applyFill="1" applyBorder="1"/>
    <xf numFmtId="0" fontId="4" fillId="0" borderId="6" xfId="0" applyFont="1" applyFill="1" applyBorder="1" applyAlignment="1">
      <alignment horizontal="right"/>
    </xf>
    <xf numFmtId="43" fontId="4" fillId="0" borderId="7" xfId="2" applyFont="1" applyFill="1" applyBorder="1"/>
    <xf numFmtId="0" fontId="22" fillId="0" borderId="6" xfId="0" applyFont="1" applyFill="1" applyBorder="1" applyAlignment="1">
      <alignment horizontal="right"/>
    </xf>
    <xf numFmtId="43" fontId="22" fillId="0" borderId="7" xfId="2" applyFont="1" applyFill="1" applyBorder="1"/>
    <xf numFmtId="0" fontId="17" fillId="7" borderId="9" xfId="0" applyFont="1" applyFill="1" applyBorder="1" applyAlignment="1">
      <alignment horizontal="right"/>
    </xf>
    <xf numFmtId="43" fontId="16" fillId="7" borderId="10" xfId="2" applyFont="1" applyFill="1" applyBorder="1"/>
    <xf numFmtId="43" fontId="17" fillId="7" borderId="11" xfId="2" applyFont="1" applyFill="1" applyBorder="1"/>
    <xf numFmtId="0" fontId="4" fillId="0" borderId="6" xfId="0" applyFont="1" applyFill="1" applyBorder="1"/>
    <xf numFmtId="0" fontId="22" fillId="6" borderId="6" xfId="0" applyFont="1" applyFill="1" applyBorder="1" applyAlignment="1">
      <alignment horizontal="right"/>
    </xf>
    <xf numFmtId="43" fontId="23" fillId="6" borderId="2" xfId="2" applyFont="1" applyFill="1" applyBorder="1"/>
    <xf numFmtId="43" fontId="22" fillId="6" borderId="7" xfId="2" applyFont="1" applyFill="1" applyBorder="1"/>
    <xf numFmtId="0" fontId="12" fillId="6" borderId="6" xfId="0" applyFont="1" applyFill="1" applyBorder="1"/>
    <xf numFmtId="43" fontId="3" fillId="0" borderId="2" xfId="2" applyFont="1" applyFill="1" applyBorder="1"/>
    <xf numFmtId="43" fontId="0" fillId="8" borderId="2" xfId="2" applyFont="1" applyFill="1" applyBorder="1"/>
    <xf numFmtId="0" fontId="0" fillId="8" borderId="2" xfId="0" applyFill="1" applyBorder="1"/>
    <xf numFmtId="43" fontId="5" fillId="8" borderId="2" xfId="2" applyFont="1" applyFill="1" applyBorder="1"/>
    <xf numFmtId="39" fontId="0" fillId="0" borderId="2" xfId="2" applyNumberFormat="1" applyFont="1" applyFill="1" applyBorder="1"/>
    <xf numFmtId="39" fontId="20" fillId="0" borderId="2" xfId="2" applyNumberFormat="1" applyFont="1" applyFill="1" applyBorder="1"/>
    <xf numFmtId="43" fontId="0" fillId="9" borderId="2" xfId="2" applyFont="1" applyFill="1" applyBorder="1"/>
    <xf numFmtId="9" fontId="7" fillId="5" borderId="0" xfId="0" applyNumberFormat="1" applyFont="1" applyFill="1" applyBorder="1" applyAlignment="1"/>
    <xf numFmtId="0" fontId="9" fillId="10" borderId="12" xfId="0" applyFont="1" applyFill="1" applyBorder="1"/>
    <xf numFmtId="0" fontId="19" fillId="10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left" indent="1"/>
    </xf>
    <xf numFmtId="0" fontId="0" fillId="8" borderId="15" xfId="0" applyFill="1" applyBorder="1" applyAlignment="1">
      <alignment horizontal="left" indent="2"/>
    </xf>
    <xf numFmtId="43" fontId="2" fillId="8" borderId="16" xfId="2" applyFont="1" applyFill="1" applyBorder="1"/>
    <xf numFmtId="0" fontId="0" fillId="0" borderId="15" xfId="0" applyFill="1" applyBorder="1" applyAlignment="1">
      <alignment horizontal="left" indent="2"/>
    </xf>
    <xf numFmtId="43" fontId="2" fillId="0" borderId="16" xfId="2" applyFont="1" applyFill="1" applyBorder="1"/>
    <xf numFmtId="0" fontId="21" fillId="0" borderId="15" xfId="0" applyFont="1" applyFill="1" applyBorder="1" applyAlignment="1">
      <alignment horizontal="right"/>
    </xf>
    <xf numFmtId="43" fontId="21" fillId="0" borderId="16" xfId="2" applyFont="1" applyFill="1" applyBorder="1"/>
    <xf numFmtId="0" fontId="12" fillId="8" borderId="15" xfId="0" applyFont="1" applyFill="1" applyBorder="1" applyAlignment="1">
      <alignment horizontal="left" indent="1"/>
    </xf>
    <xf numFmtId="0" fontId="4" fillId="8" borderId="15" xfId="0" applyFont="1" applyFill="1" applyBorder="1" applyAlignment="1">
      <alignment horizontal="right"/>
    </xf>
    <xf numFmtId="43" fontId="4" fillId="8" borderId="16" xfId="2" applyFont="1" applyFill="1" applyBorder="1"/>
    <xf numFmtId="0" fontId="17" fillId="10" borderId="17" xfId="0" applyFont="1" applyFill="1" applyBorder="1" applyAlignment="1">
      <alignment horizontal="right"/>
    </xf>
    <xf numFmtId="43" fontId="16" fillId="10" borderId="18" xfId="2" applyFont="1" applyFill="1" applyBorder="1"/>
    <xf numFmtId="43" fontId="17" fillId="10" borderId="19" xfId="2" applyFont="1" applyFill="1" applyBorder="1"/>
    <xf numFmtId="0" fontId="9" fillId="11" borderId="20" xfId="0" applyFont="1" applyFill="1" applyBorder="1"/>
    <xf numFmtId="0" fontId="19" fillId="11" borderId="21" xfId="0" applyFont="1" applyFill="1" applyBorder="1" applyAlignment="1">
      <alignment horizontal="center"/>
    </xf>
    <xf numFmtId="0" fontId="12" fillId="5" borderId="23" xfId="0" applyFont="1" applyFill="1" applyBorder="1"/>
    <xf numFmtId="0" fontId="0" fillId="9" borderId="23" xfId="0" applyFill="1" applyBorder="1" applyAlignment="1">
      <alignment horizontal="left" indent="1"/>
    </xf>
    <xf numFmtId="43" fontId="2" fillId="9" borderId="24" xfId="2" applyFont="1" applyFill="1" applyBorder="1"/>
    <xf numFmtId="0" fontId="0" fillId="0" borderId="23" xfId="0" applyFill="1" applyBorder="1" applyAlignment="1">
      <alignment horizontal="left" indent="1"/>
    </xf>
    <xf numFmtId="43" fontId="2" fillId="0" borderId="24" xfId="2" applyFont="1" applyFill="1" applyBorder="1"/>
    <xf numFmtId="0" fontId="21" fillId="0" borderId="23" xfId="0" applyFont="1" applyFill="1" applyBorder="1" applyAlignment="1">
      <alignment horizontal="right"/>
    </xf>
    <xf numFmtId="43" fontId="21" fillId="0" borderId="24" xfId="2" applyFont="1" applyFill="1" applyBorder="1"/>
    <xf numFmtId="0" fontId="12" fillId="9" borderId="23" xfId="0" applyFont="1" applyFill="1" applyBorder="1"/>
    <xf numFmtId="39" fontId="2" fillId="0" borderId="24" xfId="2" applyNumberFormat="1" applyFont="1" applyFill="1" applyBorder="1"/>
    <xf numFmtId="39" fontId="21" fillId="0" borderId="24" xfId="2" applyNumberFormat="1" applyFont="1" applyFill="1" applyBorder="1"/>
    <xf numFmtId="0" fontId="17" fillId="11" borderId="25" xfId="0" applyFont="1" applyFill="1" applyBorder="1" applyAlignment="1">
      <alignment horizontal="right"/>
    </xf>
    <xf numFmtId="43" fontId="16" fillId="11" borderId="26" xfId="2" applyFont="1" applyFill="1" applyBorder="1"/>
    <xf numFmtId="43" fontId="17" fillId="11" borderId="27" xfId="2" applyFont="1" applyFill="1" applyBorder="1"/>
    <xf numFmtId="39" fontId="0" fillId="9" borderId="2" xfId="2" applyNumberFormat="1" applyFont="1" applyFill="1" applyBorder="1"/>
    <xf numFmtId="39" fontId="2" fillId="9" borderId="24" xfId="2" applyNumberFormat="1" applyFont="1" applyFill="1" applyBorder="1"/>
    <xf numFmtId="0" fontId="4" fillId="9" borderId="23" xfId="0" applyFont="1" applyFill="1" applyBorder="1" applyAlignment="1">
      <alignment horizontal="right"/>
    </xf>
    <xf numFmtId="43" fontId="5" fillId="9" borderId="2" xfId="2" applyFont="1" applyFill="1" applyBorder="1"/>
    <xf numFmtId="43" fontId="4" fillId="9" borderId="24" xfId="2" applyFont="1" applyFill="1" applyBorder="1"/>
    <xf numFmtId="43" fontId="3" fillId="12" borderId="2" xfId="2" applyFont="1" applyFill="1" applyBorder="1"/>
    <xf numFmtId="43" fontId="5" fillId="12" borderId="2" xfId="2" applyFont="1" applyFill="1" applyBorder="1"/>
    <xf numFmtId="0" fontId="7" fillId="4" borderId="28" xfId="0" applyFont="1" applyFill="1" applyBorder="1"/>
    <xf numFmtId="0" fontId="5" fillId="4" borderId="29" xfId="0" applyFont="1" applyFill="1" applyBorder="1" applyAlignment="1">
      <alignment horizontal="center"/>
    </xf>
    <xf numFmtId="43" fontId="2" fillId="0" borderId="32" xfId="2" applyFont="1" applyFill="1" applyBorder="1"/>
    <xf numFmtId="43" fontId="2" fillId="12" borderId="32" xfId="2" applyFont="1" applyFill="1" applyBorder="1"/>
    <xf numFmtId="0" fontId="4" fillId="12" borderId="31" xfId="0" applyFont="1" applyFill="1" applyBorder="1" applyAlignment="1">
      <alignment horizontal="right"/>
    </xf>
    <xf numFmtId="43" fontId="4" fillId="12" borderId="32" xfId="2" applyFont="1" applyFill="1" applyBorder="1"/>
    <xf numFmtId="0" fontId="27" fillId="4" borderId="33" xfId="0" applyFont="1" applyFill="1" applyBorder="1" applyAlignment="1">
      <alignment horizontal="right"/>
    </xf>
    <xf numFmtId="43" fontId="28" fillId="4" borderId="34" xfId="2" applyFont="1" applyFill="1" applyBorder="1"/>
    <xf numFmtId="43" fontId="27" fillId="4" borderId="35" xfId="2" applyFont="1" applyFill="1" applyBorder="1"/>
    <xf numFmtId="43" fontId="0" fillId="9" borderId="1" xfId="2" applyFont="1" applyFill="1" applyBorder="1"/>
    <xf numFmtId="43" fontId="7" fillId="5" borderId="0" xfId="0" applyNumberFormat="1" applyFont="1" applyFill="1" applyBorder="1" applyAlignment="1"/>
    <xf numFmtId="0" fontId="3" fillId="9" borderId="23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left" indent="1"/>
    </xf>
    <xf numFmtId="0" fontId="0" fillId="13" borderId="0" xfId="0" applyFill="1"/>
    <xf numFmtId="0" fontId="10" fillId="13" borderId="0" xfId="0" applyFont="1" applyFill="1"/>
    <xf numFmtId="0" fontId="3" fillId="13" borderId="0" xfId="0" applyFont="1" applyFill="1"/>
    <xf numFmtId="0" fontId="18" fillId="13" borderId="0" xfId="0" applyFont="1" applyFill="1"/>
    <xf numFmtId="0" fontId="0" fillId="13" borderId="0" xfId="0" applyFill="1" applyBorder="1"/>
    <xf numFmtId="0" fontId="15" fillId="13" borderId="0" xfId="0" applyFont="1" applyFill="1"/>
    <xf numFmtId="43" fontId="11" fillId="7" borderId="5" xfId="2" applyFont="1" applyFill="1" applyBorder="1" applyAlignment="1">
      <alignment horizontal="center"/>
    </xf>
    <xf numFmtId="0" fontId="3" fillId="5" borderId="8" xfId="0" applyFont="1" applyFill="1" applyBorder="1"/>
    <xf numFmtId="43" fontId="11" fillId="10" borderId="14" xfId="2" applyFont="1" applyFill="1" applyBorder="1" applyAlignment="1">
      <alignment horizontal="center"/>
    </xf>
    <xf numFmtId="43" fontId="2" fillId="5" borderId="16" xfId="2" applyFont="1" applyFill="1" applyBorder="1"/>
    <xf numFmtId="4" fontId="2" fillId="8" borderId="16" xfId="2" applyNumberFormat="1" applyFont="1" applyFill="1" applyBorder="1"/>
    <xf numFmtId="43" fontId="11" fillId="11" borderId="22" xfId="2" applyFont="1" applyFill="1" applyBorder="1" applyAlignment="1">
      <alignment horizontal="center"/>
    </xf>
    <xf numFmtId="43" fontId="14" fillId="5" borderId="24" xfId="2" applyFont="1" applyFill="1" applyBorder="1" applyAlignment="1">
      <alignment horizontal="center"/>
    </xf>
    <xf numFmtId="43" fontId="4" fillId="4" borderId="30" xfId="2" applyFont="1" applyFill="1" applyBorder="1" applyAlignment="1">
      <alignment horizontal="center"/>
    </xf>
    <xf numFmtId="0" fontId="3" fillId="8" borderId="15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left" indent="2"/>
    </xf>
    <xf numFmtId="10" fontId="24" fillId="5" borderId="0" xfId="1" applyNumberFormat="1" applyFont="1" applyFill="1" applyAlignment="1">
      <alignment horizontal="center"/>
    </xf>
    <xf numFmtId="10" fontId="25" fillId="5" borderId="0" xfId="1" applyNumberFormat="1" applyFont="1" applyFill="1" applyAlignment="1">
      <alignment horizontal="center"/>
    </xf>
    <xf numFmtId="10" fontId="26" fillId="5" borderId="0" xfId="1" applyNumberFormat="1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32" fillId="5" borderId="0" xfId="0" applyFont="1" applyFill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34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0" fontId="36" fillId="5" borderId="0" xfId="1" applyNumberFormat="1" applyFont="1" applyFill="1" applyAlignment="1">
      <alignment horizontal="center"/>
    </xf>
    <xf numFmtId="0" fontId="1" fillId="6" borderId="6" xfId="0" applyFont="1" applyFill="1" applyBorder="1" applyAlignment="1">
      <alignment horizontal="left" indent="1"/>
    </xf>
    <xf numFmtId="0" fontId="1" fillId="0" borderId="6" xfId="0" applyFont="1" applyFill="1" applyBorder="1" applyAlignment="1">
      <alignment horizontal="left" indent="1"/>
    </xf>
    <xf numFmtId="0" fontId="4" fillId="6" borderId="6" xfId="0" applyFont="1" applyFill="1" applyBorder="1" applyAlignment="1">
      <alignment horizontal="right" indent="1"/>
    </xf>
    <xf numFmtId="43" fontId="5" fillId="6" borderId="2" xfId="2" applyFont="1" applyFill="1" applyBorder="1"/>
    <xf numFmtId="43" fontId="4" fillId="6" borderId="7" xfId="2" applyFont="1" applyFill="1" applyBorder="1"/>
    <xf numFmtId="0" fontId="37" fillId="5" borderId="0" xfId="0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left" indent="2"/>
    </xf>
    <xf numFmtId="10" fontId="40" fillId="5" borderId="0" xfId="1" applyNumberFormat="1" applyFont="1" applyFill="1" applyAlignment="1">
      <alignment horizontal="center"/>
    </xf>
    <xf numFmtId="0" fontId="1" fillId="9" borderId="23" xfId="0" applyFont="1" applyFill="1" applyBorder="1" applyAlignment="1">
      <alignment horizontal="left" indent="1"/>
    </xf>
    <xf numFmtId="0" fontId="1" fillId="0" borderId="23" xfId="0" applyFont="1" applyFill="1" applyBorder="1" applyAlignment="1">
      <alignment horizontal="left" indent="1"/>
    </xf>
    <xf numFmtId="10" fontId="39" fillId="5" borderId="0" xfId="1" applyNumberFormat="1" applyFont="1" applyFill="1" applyAlignment="1">
      <alignment horizontal="center"/>
    </xf>
    <xf numFmtId="10" fontId="38" fillId="5" borderId="0" xfId="1" applyNumberFormat="1" applyFont="1" applyFill="1" applyAlignment="1">
      <alignment horizontal="center"/>
    </xf>
    <xf numFmtId="10" fontId="41" fillId="5" borderId="0" xfId="1" applyNumberFormat="1" applyFont="1" applyFill="1" applyAlignment="1">
      <alignment horizontal="center"/>
    </xf>
    <xf numFmtId="0" fontId="1" fillId="0" borderId="31" xfId="0" applyFont="1" applyFill="1" applyBorder="1" applyAlignment="1">
      <alignment horizontal="left" indent="1"/>
    </xf>
    <xf numFmtId="0" fontId="1" fillId="0" borderId="6" xfId="0" applyFont="1" applyFill="1" applyBorder="1" applyAlignment="1">
      <alignment horizontal="left" indent="2"/>
    </xf>
    <xf numFmtId="0" fontId="1" fillId="12" borderId="31" xfId="0" applyFont="1" applyFill="1" applyBorder="1" applyAlignment="1">
      <alignment horizontal="left" indent="1"/>
    </xf>
    <xf numFmtId="0" fontId="1" fillId="6" borderId="6" xfId="0" applyFont="1" applyFill="1" applyBorder="1" applyAlignment="1">
      <alignment horizontal="left" indent="2"/>
    </xf>
    <xf numFmtId="0" fontId="4" fillId="5" borderId="36" xfId="0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1587500</xdr:colOff>
      <xdr:row>13</xdr:row>
      <xdr:rowOff>25400</xdr:rowOff>
    </xdr:from>
    <xdr:to>
      <xdr:col>2</xdr:col>
      <xdr:colOff>1727200</xdr:colOff>
      <xdr:row>14</xdr:row>
      <xdr:rowOff>38100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63350B5B-6BC7-C546-B25A-95DA6C62D4B0}"/>
            </a:ext>
          </a:extLst>
        </xdr:cNvPr>
        <xdr:cNvSpPr txBox="1">
          <a:spLocks noChangeArrowheads="1"/>
        </xdr:cNvSpPr>
      </xdr:nvSpPr>
      <xdr:spPr bwMode="auto">
        <a:xfrm>
          <a:off x="5702300" y="2603500"/>
          <a:ext cx="1397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1</a:t>
          </a:r>
        </a:p>
      </xdr:txBody>
    </xdr:sp>
    <xdr:clientData/>
  </xdr:twoCellAnchor>
  <xdr:twoCellAnchor>
    <xdr:from>
      <xdr:col>2</xdr:col>
      <xdr:colOff>1485900</xdr:colOff>
      <xdr:row>13</xdr:row>
      <xdr:rowOff>12700</xdr:rowOff>
    </xdr:from>
    <xdr:to>
      <xdr:col>2</xdr:col>
      <xdr:colOff>1803400</xdr:colOff>
      <xdr:row>13</xdr:row>
      <xdr:rowOff>190500</xdr:rowOff>
    </xdr:to>
    <xdr:sp macro="" textlink="">
      <xdr:nvSpPr>
        <xdr:cNvPr id="6146" name="Oval 2">
          <a:extLst>
            <a:ext uri="{FF2B5EF4-FFF2-40B4-BE49-F238E27FC236}">
              <a16:creationId xmlns:a16="http://schemas.microsoft.com/office/drawing/2014/main" id="{6180D8A8-E177-E446-8A4F-9D1D9058C675}"/>
            </a:ext>
          </a:extLst>
        </xdr:cNvPr>
        <xdr:cNvSpPr>
          <a:spLocks noChangeArrowheads="1"/>
        </xdr:cNvSpPr>
      </xdr:nvSpPr>
      <xdr:spPr bwMode="auto">
        <a:xfrm>
          <a:off x="5600700" y="2590800"/>
          <a:ext cx="3175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1498600</xdr:colOff>
      <xdr:row>22</xdr:row>
      <xdr:rowOff>25400</xdr:rowOff>
    </xdr:from>
    <xdr:to>
      <xdr:col>2</xdr:col>
      <xdr:colOff>1651000</xdr:colOff>
      <xdr:row>22</xdr:row>
      <xdr:rowOff>203200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5DADAD6C-1592-4342-91B3-AC0D981AACEF}"/>
            </a:ext>
          </a:extLst>
        </xdr:cNvPr>
        <xdr:cNvSpPr txBox="1">
          <a:spLocks noChangeArrowheads="1"/>
        </xdr:cNvSpPr>
      </xdr:nvSpPr>
      <xdr:spPr bwMode="auto">
        <a:xfrm>
          <a:off x="5549900" y="42799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2</a:t>
          </a:r>
        </a:p>
      </xdr:txBody>
    </xdr:sp>
    <xdr:clientData/>
  </xdr:twoCellAnchor>
  <xdr:twoCellAnchor>
    <xdr:from>
      <xdr:col>2</xdr:col>
      <xdr:colOff>1397000</xdr:colOff>
      <xdr:row>22</xdr:row>
      <xdr:rowOff>25400</xdr:rowOff>
    </xdr:from>
    <xdr:to>
      <xdr:col>2</xdr:col>
      <xdr:colOff>1714500</xdr:colOff>
      <xdr:row>22</xdr:row>
      <xdr:rowOff>203200</xdr:rowOff>
    </xdr:to>
    <xdr:sp macro="" textlink="">
      <xdr:nvSpPr>
        <xdr:cNvPr id="6148" name="Oval 4">
          <a:extLst>
            <a:ext uri="{FF2B5EF4-FFF2-40B4-BE49-F238E27FC236}">
              <a16:creationId xmlns:a16="http://schemas.microsoft.com/office/drawing/2014/main" id="{6B2E1010-22E0-204C-97F1-AB22D2747ED2}"/>
            </a:ext>
          </a:extLst>
        </xdr:cNvPr>
        <xdr:cNvSpPr>
          <a:spLocks noChangeArrowheads="1"/>
        </xdr:cNvSpPr>
      </xdr:nvSpPr>
      <xdr:spPr bwMode="auto">
        <a:xfrm>
          <a:off x="5448300" y="4279900"/>
          <a:ext cx="3175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203200</xdr:colOff>
      <xdr:row>23</xdr:row>
      <xdr:rowOff>38100</xdr:rowOff>
    </xdr:from>
    <xdr:to>
      <xdr:col>2</xdr:col>
      <xdr:colOff>901700</xdr:colOff>
      <xdr:row>24</xdr:row>
      <xdr:rowOff>12700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7C1618F9-FF20-DD45-A543-445E8E39CC04}"/>
            </a:ext>
          </a:extLst>
        </xdr:cNvPr>
        <xdr:cNvSpPr txBox="1">
          <a:spLocks noChangeArrowheads="1"/>
        </xdr:cNvSpPr>
      </xdr:nvSpPr>
      <xdr:spPr bwMode="auto">
        <a:xfrm>
          <a:off x="4254500" y="4521200"/>
          <a:ext cx="698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 pitchFamily="2" charset="0"/>
              <a:cs typeface="Arial" pitchFamily="2" charset="0"/>
            </a:rPr>
            <a:t>1 -  2 = 3</a:t>
          </a:r>
        </a:p>
      </xdr:txBody>
    </xdr:sp>
    <xdr:clientData/>
  </xdr:twoCellAnchor>
  <xdr:twoCellAnchor>
    <xdr:from>
      <xdr:col>2</xdr:col>
      <xdr:colOff>114300</xdr:colOff>
      <xdr:row>23</xdr:row>
      <xdr:rowOff>25400</xdr:rowOff>
    </xdr:from>
    <xdr:to>
      <xdr:col>2</xdr:col>
      <xdr:colOff>838200</xdr:colOff>
      <xdr:row>23</xdr:row>
      <xdr:rowOff>203200</xdr:rowOff>
    </xdr:to>
    <xdr:sp macro="" textlink="">
      <xdr:nvSpPr>
        <xdr:cNvPr id="6150" name="Oval 6">
          <a:extLst>
            <a:ext uri="{FF2B5EF4-FFF2-40B4-BE49-F238E27FC236}">
              <a16:creationId xmlns:a16="http://schemas.microsoft.com/office/drawing/2014/main" id="{6F360984-4ACE-3745-A140-11C5E53AB6F9}"/>
            </a:ext>
          </a:extLst>
        </xdr:cNvPr>
        <xdr:cNvSpPr>
          <a:spLocks noChangeArrowheads="1"/>
        </xdr:cNvSpPr>
      </xdr:nvSpPr>
      <xdr:spPr bwMode="auto">
        <a:xfrm>
          <a:off x="4165600" y="4508500"/>
          <a:ext cx="7239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203200</xdr:colOff>
      <xdr:row>46</xdr:row>
      <xdr:rowOff>25400</xdr:rowOff>
    </xdr:from>
    <xdr:to>
      <xdr:col>2</xdr:col>
      <xdr:colOff>901700</xdr:colOff>
      <xdr:row>46</xdr:row>
      <xdr:rowOff>203200</xdr:rowOff>
    </xdr:to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04C88219-95AA-7F49-B960-F660D48DD1EB}"/>
            </a:ext>
          </a:extLst>
        </xdr:cNvPr>
        <xdr:cNvSpPr txBox="1">
          <a:spLocks noChangeArrowheads="1"/>
        </xdr:cNvSpPr>
      </xdr:nvSpPr>
      <xdr:spPr bwMode="auto">
        <a:xfrm>
          <a:off x="4254500" y="8890000"/>
          <a:ext cx="698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 pitchFamily="2" charset="0"/>
              <a:cs typeface="Arial" pitchFamily="2" charset="0"/>
            </a:rPr>
            <a:t>3 -  4 = 5</a:t>
          </a:r>
        </a:p>
      </xdr:txBody>
    </xdr:sp>
    <xdr:clientData/>
  </xdr:twoCellAnchor>
  <xdr:twoCellAnchor>
    <xdr:from>
      <xdr:col>2</xdr:col>
      <xdr:colOff>114300</xdr:colOff>
      <xdr:row>46</xdr:row>
      <xdr:rowOff>25400</xdr:rowOff>
    </xdr:from>
    <xdr:to>
      <xdr:col>2</xdr:col>
      <xdr:colOff>889000</xdr:colOff>
      <xdr:row>46</xdr:row>
      <xdr:rowOff>203200</xdr:rowOff>
    </xdr:to>
    <xdr:sp macro="" textlink="">
      <xdr:nvSpPr>
        <xdr:cNvPr id="6160" name="Oval 16">
          <a:extLst>
            <a:ext uri="{FF2B5EF4-FFF2-40B4-BE49-F238E27FC236}">
              <a16:creationId xmlns:a16="http://schemas.microsoft.com/office/drawing/2014/main" id="{EF1830CF-0CE8-9048-8B70-F4155C9DCDC2}"/>
            </a:ext>
          </a:extLst>
        </xdr:cNvPr>
        <xdr:cNvSpPr>
          <a:spLocks noChangeArrowheads="1"/>
        </xdr:cNvSpPr>
      </xdr:nvSpPr>
      <xdr:spPr bwMode="auto">
        <a:xfrm>
          <a:off x="876300" y="8991600"/>
          <a:ext cx="7747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673100</xdr:colOff>
      <xdr:row>70</xdr:row>
      <xdr:rowOff>38100</xdr:rowOff>
    </xdr:from>
    <xdr:to>
      <xdr:col>2</xdr:col>
      <xdr:colOff>800100</xdr:colOff>
      <xdr:row>70</xdr:row>
      <xdr:rowOff>228600</xdr:rowOff>
    </xdr:to>
    <xdr:sp macro="" textlink="">
      <xdr:nvSpPr>
        <xdr:cNvPr id="6161" name="Text Box 17">
          <a:extLst>
            <a:ext uri="{FF2B5EF4-FFF2-40B4-BE49-F238E27FC236}">
              <a16:creationId xmlns:a16="http://schemas.microsoft.com/office/drawing/2014/main" id="{441C6BB8-9D5C-6F4A-B447-F4B8B968095C}"/>
            </a:ext>
          </a:extLst>
        </xdr:cNvPr>
        <xdr:cNvSpPr txBox="1">
          <a:spLocks noChangeArrowheads="1"/>
        </xdr:cNvSpPr>
      </xdr:nvSpPr>
      <xdr:spPr bwMode="auto">
        <a:xfrm>
          <a:off x="4724400" y="13411200"/>
          <a:ext cx="127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6</a:t>
          </a:r>
        </a:p>
      </xdr:txBody>
    </xdr:sp>
    <xdr:clientData/>
  </xdr:twoCellAnchor>
  <xdr:twoCellAnchor>
    <xdr:from>
      <xdr:col>2</xdr:col>
      <xdr:colOff>571500</xdr:colOff>
      <xdr:row>70</xdr:row>
      <xdr:rowOff>38100</xdr:rowOff>
    </xdr:from>
    <xdr:to>
      <xdr:col>2</xdr:col>
      <xdr:colOff>863600</xdr:colOff>
      <xdr:row>70</xdr:row>
      <xdr:rowOff>228600</xdr:rowOff>
    </xdr:to>
    <xdr:sp macro="" textlink="">
      <xdr:nvSpPr>
        <xdr:cNvPr id="6162" name="Oval 18">
          <a:extLst>
            <a:ext uri="{FF2B5EF4-FFF2-40B4-BE49-F238E27FC236}">
              <a16:creationId xmlns:a16="http://schemas.microsoft.com/office/drawing/2014/main" id="{2072404E-9953-7743-B7E8-08515F5A799C}"/>
            </a:ext>
          </a:extLst>
        </xdr:cNvPr>
        <xdr:cNvSpPr>
          <a:spLocks noChangeArrowheads="1"/>
        </xdr:cNvSpPr>
      </xdr:nvSpPr>
      <xdr:spPr bwMode="auto">
        <a:xfrm>
          <a:off x="4622800" y="13411200"/>
          <a:ext cx="2921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165100</xdr:colOff>
      <xdr:row>71</xdr:row>
      <xdr:rowOff>38100</xdr:rowOff>
    </xdr:from>
    <xdr:to>
      <xdr:col>2</xdr:col>
      <xdr:colOff>825500</xdr:colOff>
      <xdr:row>72</xdr:row>
      <xdr:rowOff>12700</xdr:rowOff>
    </xdr:to>
    <xdr:sp macro="" textlink="">
      <xdr:nvSpPr>
        <xdr:cNvPr id="6163" name="Text Box 19">
          <a:extLst>
            <a:ext uri="{FF2B5EF4-FFF2-40B4-BE49-F238E27FC236}">
              <a16:creationId xmlns:a16="http://schemas.microsoft.com/office/drawing/2014/main" id="{892EEC88-E2EB-A844-9CE1-04FD695B7DB1}"/>
            </a:ext>
          </a:extLst>
        </xdr:cNvPr>
        <xdr:cNvSpPr txBox="1">
          <a:spLocks noChangeArrowheads="1"/>
        </xdr:cNvSpPr>
      </xdr:nvSpPr>
      <xdr:spPr bwMode="auto">
        <a:xfrm>
          <a:off x="4216400" y="13639800"/>
          <a:ext cx="6604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 pitchFamily="2" charset="0"/>
              <a:cs typeface="Arial" pitchFamily="2" charset="0"/>
            </a:rPr>
            <a:t>5 - 6 = 7</a:t>
          </a:r>
        </a:p>
      </xdr:txBody>
    </xdr:sp>
    <xdr:clientData/>
  </xdr:twoCellAnchor>
  <xdr:twoCellAnchor>
    <xdr:from>
      <xdr:col>2</xdr:col>
      <xdr:colOff>76200</xdr:colOff>
      <xdr:row>71</xdr:row>
      <xdr:rowOff>38100</xdr:rowOff>
    </xdr:from>
    <xdr:to>
      <xdr:col>2</xdr:col>
      <xdr:colOff>889000</xdr:colOff>
      <xdr:row>71</xdr:row>
      <xdr:rowOff>215900</xdr:rowOff>
    </xdr:to>
    <xdr:sp macro="" textlink="">
      <xdr:nvSpPr>
        <xdr:cNvPr id="6164" name="Oval 20">
          <a:extLst>
            <a:ext uri="{FF2B5EF4-FFF2-40B4-BE49-F238E27FC236}">
              <a16:creationId xmlns:a16="http://schemas.microsoft.com/office/drawing/2014/main" id="{8D0CFD89-6358-B54E-8FB0-A4EBF82DF332}"/>
            </a:ext>
          </a:extLst>
        </xdr:cNvPr>
        <xdr:cNvSpPr>
          <a:spLocks noChangeArrowheads="1"/>
        </xdr:cNvSpPr>
      </xdr:nvSpPr>
      <xdr:spPr bwMode="auto">
        <a:xfrm>
          <a:off x="4127500" y="13639800"/>
          <a:ext cx="8128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330200</xdr:colOff>
      <xdr:row>78</xdr:row>
      <xdr:rowOff>38100</xdr:rowOff>
    </xdr:from>
    <xdr:to>
      <xdr:col>2</xdr:col>
      <xdr:colOff>1270000</xdr:colOff>
      <xdr:row>78</xdr:row>
      <xdr:rowOff>203200</xdr:rowOff>
    </xdr:to>
    <xdr:sp macro="" textlink="">
      <xdr:nvSpPr>
        <xdr:cNvPr id="6165" name="Text Box 21">
          <a:extLst>
            <a:ext uri="{FF2B5EF4-FFF2-40B4-BE49-F238E27FC236}">
              <a16:creationId xmlns:a16="http://schemas.microsoft.com/office/drawing/2014/main" id="{2EDFB415-2D20-214E-A7BD-045992E064C2}"/>
            </a:ext>
          </a:extLst>
        </xdr:cNvPr>
        <xdr:cNvSpPr txBox="1">
          <a:spLocks noChangeArrowheads="1"/>
        </xdr:cNvSpPr>
      </xdr:nvSpPr>
      <xdr:spPr bwMode="auto">
        <a:xfrm>
          <a:off x="1092200" y="16484600"/>
          <a:ext cx="939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chemeClr val="tx1"/>
              </a:solidFill>
              <a:latin typeface="Arial" pitchFamily="2" charset="0"/>
              <a:cs typeface="Arial" pitchFamily="2" charset="0"/>
            </a:rPr>
            <a:t>7 -  8 = 9</a:t>
          </a:r>
        </a:p>
      </xdr:txBody>
    </xdr:sp>
    <xdr:clientData/>
  </xdr:twoCellAnchor>
  <xdr:twoCellAnchor>
    <xdr:from>
      <xdr:col>2</xdr:col>
      <xdr:colOff>190500</xdr:colOff>
      <xdr:row>78</xdr:row>
      <xdr:rowOff>25400</xdr:rowOff>
    </xdr:from>
    <xdr:to>
      <xdr:col>2</xdr:col>
      <xdr:colOff>1092200</xdr:colOff>
      <xdr:row>78</xdr:row>
      <xdr:rowOff>203200</xdr:rowOff>
    </xdr:to>
    <xdr:sp macro="" textlink="">
      <xdr:nvSpPr>
        <xdr:cNvPr id="6166" name="Oval 22">
          <a:extLst>
            <a:ext uri="{FF2B5EF4-FFF2-40B4-BE49-F238E27FC236}">
              <a16:creationId xmlns:a16="http://schemas.microsoft.com/office/drawing/2014/main" id="{B28AD5CB-F511-934F-812B-49DAD8081D5E}"/>
            </a:ext>
          </a:extLst>
        </xdr:cNvPr>
        <xdr:cNvSpPr>
          <a:spLocks noChangeArrowheads="1"/>
        </xdr:cNvSpPr>
      </xdr:nvSpPr>
      <xdr:spPr bwMode="auto">
        <a:xfrm>
          <a:off x="4241800" y="15227300"/>
          <a:ext cx="901700" cy="1778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2222500</xdr:colOff>
      <xdr:row>77</xdr:row>
      <xdr:rowOff>50800</xdr:rowOff>
    </xdr:from>
    <xdr:to>
      <xdr:col>2</xdr:col>
      <xdr:colOff>2463800</xdr:colOff>
      <xdr:row>77</xdr:row>
      <xdr:rowOff>228600</xdr:rowOff>
    </xdr:to>
    <xdr:sp macro="" textlink="">
      <xdr:nvSpPr>
        <xdr:cNvPr id="6167" name="Text Box 23">
          <a:extLst>
            <a:ext uri="{FF2B5EF4-FFF2-40B4-BE49-F238E27FC236}">
              <a16:creationId xmlns:a16="http://schemas.microsoft.com/office/drawing/2014/main" id="{D0156737-310C-8F4E-B183-10E60615C94A}"/>
            </a:ext>
          </a:extLst>
        </xdr:cNvPr>
        <xdr:cNvSpPr txBox="1">
          <a:spLocks noChangeArrowheads="1"/>
        </xdr:cNvSpPr>
      </xdr:nvSpPr>
      <xdr:spPr bwMode="auto">
        <a:xfrm>
          <a:off x="6273800" y="15176500"/>
          <a:ext cx="2413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8</a:t>
          </a:r>
        </a:p>
      </xdr:txBody>
    </xdr:sp>
    <xdr:clientData/>
  </xdr:twoCellAnchor>
  <xdr:twoCellAnchor>
    <xdr:from>
      <xdr:col>2</xdr:col>
      <xdr:colOff>2120900</xdr:colOff>
      <xdr:row>77</xdr:row>
      <xdr:rowOff>50800</xdr:rowOff>
    </xdr:from>
    <xdr:to>
      <xdr:col>2</xdr:col>
      <xdr:colOff>2438400</xdr:colOff>
      <xdr:row>77</xdr:row>
      <xdr:rowOff>228600</xdr:rowOff>
    </xdr:to>
    <xdr:sp macro="" textlink="">
      <xdr:nvSpPr>
        <xdr:cNvPr id="6168" name="Oval 24">
          <a:extLst>
            <a:ext uri="{FF2B5EF4-FFF2-40B4-BE49-F238E27FC236}">
              <a16:creationId xmlns:a16="http://schemas.microsoft.com/office/drawing/2014/main" id="{1EB8D82E-0E87-F142-879E-622B50147E88}"/>
            </a:ext>
          </a:extLst>
        </xdr:cNvPr>
        <xdr:cNvSpPr>
          <a:spLocks noChangeArrowheads="1"/>
        </xdr:cNvSpPr>
      </xdr:nvSpPr>
      <xdr:spPr bwMode="auto">
        <a:xfrm>
          <a:off x="6172200" y="15176500"/>
          <a:ext cx="3175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1600200</xdr:colOff>
      <xdr:row>23</xdr:row>
      <xdr:rowOff>25400</xdr:rowOff>
    </xdr:from>
    <xdr:to>
      <xdr:col>2</xdr:col>
      <xdr:colOff>1752600</xdr:colOff>
      <xdr:row>23</xdr:row>
      <xdr:rowOff>203200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5F276F29-3175-D247-A690-3D56C17F0C46}"/>
            </a:ext>
          </a:extLst>
        </xdr:cNvPr>
        <xdr:cNvSpPr txBox="1">
          <a:spLocks noChangeArrowheads="1"/>
        </xdr:cNvSpPr>
      </xdr:nvSpPr>
      <xdr:spPr bwMode="auto">
        <a:xfrm>
          <a:off x="5651500" y="45085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chemeClr val="bg1"/>
              </a:solidFill>
              <a:latin typeface="Arial" pitchFamily="2" charset="0"/>
              <a:cs typeface="Arial" pitchFamily="2" charset="0"/>
            </a:rPr>
            <a:t>3</a:t>
          </a:r>
        </a:p>
      </xdr:txBody>
    </xdr:sp>
    <xdr:clientData/>
  </xdr:twoCellAnchor>
  <xdr:twoCellAnchor>
    <xdr:from>
      <xdr:col>2</xdr:col>
      <xdr:colOff>1511300</xdr:colOff>
      <xdr:row>23</xdr:row>
      <xdr:rowOff>25400</xdr:rowOff>
    </xdr:from>
    <xdr:to>
      <xdr:col>2</xdr:col>
      <xdr:colOff>1828800</xdr:colOff>
      <xdr:row>23</xdr:row>
      <xdr:rowOff>203200</xdr:rowOff>
    </xdr:to>
    <xdr:sp macro="" textlink="">
      <xdr:nvSpPr>
        <xdr:cNvPr id="28" name="Oval 4">
          <a:extLst>
            <a:ext uri="{FF2B5EF4-FFF2-40B4-BE49-F238E27FC236}">
              <a16:creationId xmlns:a16="http://schemas.microsoft.com/office/drawing/2014/main" id="{639C73D6-7638-1C4B-83AE-50722D1570AC}"/>
            </a:ext>
          </a:extLst>
        </xdr:cNvPr>
        <xdr:cNvSpPr>
          <a:spLocks noChangeArrowheads="1"/>
        </xdr:cNvSpPr>
      </xdr:nvSpPr>
      <xdr:spPr bwMode="auto">
        <a:xfrm>
          <a:off x="5562600" y="4508500"/>
          <a:ext cx="317500" cy="177800"/>
        </a:xfrm>
        <a:prstGeom prst="ellipse">
          <a:avLst/>
        </a:prstGeom>
        <a:noFill/>
        <a:ln w="9525">
          <a:solidFill>
            <a:schemeClr val="bg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2260600</xdr:colOff>
      <xdr:row>45</xdr:row>
      <xdr:rowOff>50800</xdr:rowOff>
    </xdr:from>
    <xdr:to>
      <xdr:col>2</xdr:col>
      <xdr:colOff>2413000</xdr:colOff>
      <xdr:row>45</xdr:row>
      <xdr:rowOff>228600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B23BBFEE-B5D0-9B4F-9B3D-DC4094040D05}"/>
            </a:ext>
          </a:extLst>
        </xdr:cNvPr>
        <xdr:cNvSpPr txBox="1">
          <a:spLocks noChangeArrowheads="1"/>
        </xdr:cNvSpPr>
      </xdr:nvSpPr>
      <xdr:spPr bwMode="auto">
        <a:xfrm>
          <a:off x="6311900" y="87249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4</a:t>
          </a:r>
        </a:p>
      </xdr:txBody>
    </xdr:sp>
    <xdr:clientData/>
  </xdr:twoCellAnchor>
  <xdr:twoCellAnchor>
    <xdr:from>
      <xdr:col>2</xdr:col>
      <xdr:colOff>2159000</xdr:colOff>
      <xdr:row>45</xdr:row>
      <xdr:rowOff>50800</xdr:rowOff>
    </xdr:from>
    <xdr:to>
      <xdr:col>2</xdr:col>
      <xdr:colOff>2476500</xdr:colOff>
      <xdr:row>45</xdr:row>
      <xdr:rowOff>228600</xdr:rowOff>
    </xdr:to>
    <xdr:sp macro="" textlink="">
      <xdr:nvSpPr>
        <xdr:cNvPr id="30" name="Oval 4">
          <a:extLst>
            <a:ext uri="{FF2B5EF4-FFF2-40B4-BE49-F238E27FC236}">
              <a16:creationId xmlns:a16="http://schemas.microsoft.com/office/drawing/2014/main" id="{8EBDBA60-CFD8-C24A-99A4-17DB8CD2D411}"/>
            </a:ext>
          </a:extLst>
        </xdr:cNvPr>
        <xdr:cNvSpPr>
          <a:spLocks noChangeArrowheads="1"/>
        </xdr:cNvSpPr>
      </xdr:nvSpPr>
      <xdr:spPr bwMode="auto">
        <a:xfrm>
          <a:off x="6210300" y="8724900"/>
          <a:ext cx="3175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1816100</xdr:colOff>
      <xdr:row>46</xdr:row>
      <xdr:rowOff>25400</xdr:rowOff>
    </xdr:from>
    <xdr:to>
      <xdr:col>2</xdr:col>
      <xdr:colOff>1968500</xdr:colOff>
      <xdr:row>46</xdr:row>
      <xdr:rowOff>203200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DA8A4515-9D32-6041-9F38-4212270DA114}"/>
            </a:ext>
          </a:extLst>
        </xdr:cNvPr>
        <xdr:cNvSpPr txBox="1">
          <a:spLocks noChangeArrowheads="1"/>
        </xdr:cNvSpPr>
      </xdr:nvSpPr>
      <xdr:spPr bwMode="auto">
        <a:xfrm>
          <a:off x="5867400" y="88900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chemeClr val="bg1"/>
              </a:solidFill>
              <a:latin typeface="Arial" pitchFamily="2" charset="0"/>
              <a:cs typeface="Arial" pitchFamily="2" charset="0"/>
            </a:rPr>
            <a:t>5</a:t>
          </a:r>
        </a:p>
      </xdr:txBody>
    </xdr:sp>
    <xdr:clientData/>
  </xdr:twoCellAnchor>
  <xdr:twoCellAnchor>
    <xdr:from>
      <xdr:col>2</xdr:col>
      <xdr:colOff>1727200</xdr:colOff>
      <xdr:row>46</xdr:row>
      <xdr:rowOff>25400</xdr:rowOff>
    </xdr:from>
    <xdr:to>
      <xdr:col>2</xdr:col>
      <xdr:colOff>2044700</xdr:colOff>
      <xdr:row>46</xdr:row>
      <xdr:rowOff>203200</xdr:rowOff>
    </xdr:to>
    <xdr:sp macro="" textlink="">
      <xdr:nvSpPr>
        <xdr:cNvPr id="32" name="Oval 4">
          <a:extLst>
            <a:ext uri="{FF2B5EF4-FFF2-40B4-BE49-F238E27FC236}">
              <a16:creationId xmlns:a16="http://schemas.microsoft.com/office/drawing/2014/main" id="{DFD87391-C72D-7E4C-9509-9CCA7B20240F}"/>
            </a:ext>
          </a:extLst>
        </xdr:cNvPr>
        <xdr:cNvSpPr>
          <a:spLocks noChangeArrowheads="1"/>
        </xdr:cNvSpPr>
      </xdr:nvSpPr>
      <xdr:spPr bwMode="auto">
        <a:xfrm>
          <a:off x="5778500" y="8890000"/>
          <a:ext cx="317500" cy="177800"/>
        </a:xfrm>
        <a:prstGeom prst="ellipse">
          <a:avLst/>
        </a:prstGeom>
        <a:noFill/>
        <a:ln w="9525">
          <a:solidFill>
            <a:schemeClr val="bg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1422400</xdr:colOff>
      <xdr:row>71</xdr:row>
      <xdr:rowOff>25400</xdr:rowOff>
    </xdr:from>
    <xdr:to>
      <xdr:col>2</xdr:col>
      <xdr:colOff>1574800</xdr:colOff>
      <xdr:row>71</xdr:row>
      <xdr:rowOff>203200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2D3550AA-CDFF-AB49-8A8D-DEA33B4D46F1}"/>
            </a:ext>
          </a:extLst>
        </xdr:cNvPr>
        <xdr:cNvSpPr txBox="1">
          <a:spLocks noChangeArrowheads="1"/>
        </xdr:cNvSpPr>
      </xdr:nvSpPr>
      <xdr:spPr bwMode="auto">
        <a:xfrm>
          <a:off x="5473700" y="136271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chemeClr val="bg1"/>
              </a:solidFill>
              <a:latin typeface="Arial" pitchFamily="2" charset="0"/>
              <a:cs typeface="Arial" pitchFamily="2" charset="0"/>
            </a:rPr>
            <a:t>7</a:t>
          </a:r>
        </a:p>
      </xdr:txBody>
    </xdr:sp>
    <xdr:clientData/>
  </xdr:twoCellAnchor>
  <xdr:twoCellAnchor>
    <xdr:from>
      <xdr:col>2</xdr:col>
      <xdr:colOff>1333500</xdr:colOff>
      <xdr:row>71</xdr:row>
      <xdr:rowOff>25400</xdr:rowOff>
    </xdr:from>
    <xdr:to>
      <xdr:col>2</xdr:col>
      <xdr:colOff>1651000</xdr:colOff>
      <xdr:row>71</xdr:row>
      <xdr:rowOff>203200</xdr:rowOff>
    </xdr:to>
    <xdr:sp macro="" textlink="">
      <xdr:nvSpPr>
        <xdr:cNvPr id="34" name="Oval 4">
          <a:extLst>
            <a:ext uri="{FF2B5EF4-FFF2-40B4-BE49-F238E27FC236}">
              <a16:creationId xmlns:a16="http://schemas.microsoft.com/office/drawing/2014/main" id="{92B1A176-479E-4049-965B-AC2061E67D02}"/>
            </a:ext>
          </a:extLst>
        </xdr:cNvPr>
        <xdr:cNvSpPr>
          <a:spLocks noChangeArrowheads="1"/>
        </xdr:cNvSpPr>
      </xdr:nvSpPr>
      <xdr:spPr bwMode="auto">
        <a:xfrm>
          <a:off x="5384800" y="13627100"/>
          <a:ext cx="317500" cy="177800"/>
        </a:xfrm>
        <a:prstGeom prst="ellipse">
          <a:avLst/>
        </a:prstGeom>
        <a:noFill/>
        <a:ln w="9525">
          <a:solidFill>
            <a:schemeClr val="bg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1981200</xdr:colOff>
      <xdr:row>78</xdr:row>
      <xdr:rowOff>25400</xdr:rowOff>
    </xdr:from>
    <xdr:to>
      <xdr:col>2</xdr:col>
      <xdr:colOff>2222500</xdr:colOff>
      <xdr:row>78</xdr:row>
      <xdr:rowOff>203200</xdr:rowOff>
    </xdr:to>
    <xdr:sp macro="" textlink="">
      <xdr:nvSpPr>
        <xdr:cNvPr id="37" name="Text Box 23">
          <a:extLst>
            <a:ext uri="{FF2B5EF4-FFF2-40B4-BE49-F238E27FC236}">
              <a16:creationId xmlns:a16="http://schemas.microsoft.com/office/drawing/2014/main" id="{BC1644B8-500F-1045-B557-2B6CC8708BA3}"/>
            </a:ext>
          </a:extLst>
        </xdr:cNvPr>
        <xdr:cNvSpPr txBox="1">
          <a:spLocks noChangeArrowheads="1"/>
        </xdr:cNvSpPr>
      </xdr:nvSpPr>
      <xdr:spPr bwMode="auto">
        <a:xfrm>
          <a:off x="6032500" y="15227300"/>
          <a:ext cx="2413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9</a:t>
          </a:r>
        </a:p>
      </xdr:txBody>
    </xdr:sp>
    <xdr:clientData/>
  </xdr:twoCellAnchor>
  <xdr:twoCellAnchor>
    <xdr:from>
      <xdr:col>2</xdr:col>
      <xdr:colOff>1879600</xdr:colOff>
      <xdr:row>78</xdr:row>
      <xdr:rowOff>25400</xdr:rowOff>
    </xdr:from>
    <xdr:to>
      <xdr:col>2</xdr:col>
      <xdr:colOff>2197100</xdr:colOff>
      <xdr:row>78</xdr:row>
      <xdr:rowOff>203200</xdr:rowOff>
    </xdr:to>
    <xdr:sp macro="" textlink="">
      <xdr:nvSpPr>
        <xdr:cNvPr id="38" name="Oval 24">
          <a:extLst>
            <a:ext uri="{FF2B5EF4-FFF2-40B4-BE49-F238E27FC236}">
              <a16:creationId xmlns:a16="http://schemas.microsoft.com/office/drawing/2014/main" id="{FA0A67C0-FBE0-D544-8936-68F0B0F7247D}"/>
            </a:ext>
          </a:extLst>
        </xdr:cNvPr>
        <xdr:cNvSpPr>
          <a:spLocks noChangeArrowheads="1"/>
        </xdr:cNvSpPr>
      </xdr:nvSpPr>
      <xdr:spPr bwMode="auto">
        <a:xfrm>
          <a:off x="5930900" y="15227300"/>
          <a:ext cx="317500" cy="177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279399</xdr:colOff>
      <xdr:row>1</xdr:row>
      <xdr:rowOff>76200</xdr:rowOff>
    </xdr:from>
    <xdr:to>
      <xdr:col>0</xdr:col>
      <xdr:colOff>2185466</xdr:colOff>
      <xdr:row>3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5BE7EB-514F-A94E-873F-A7C5CD4CA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254000"/>
          <a:ext cx="1906067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89"/>
  <sheetViews>
    <sheetView tabSelected="1" zoomScaleNormal="100" zoomScaleSheetLayoutView="80" workbookViewId="0">
      <selection activeCell="B79" sqref="B79"/>
    </sheetView>
  </sheetViews>
  <sheetFormatPr baseColWidth="10" defaultColWidth="9.1640625" defaultRowHeight="14"/>
  <cols>
    <col min="1" max="1" width="37.83203125" style="107" customWidth="1"/>
    <col min="2" max="2" width="16.1640625" style="126" customWidth="1"/>
    <col min="3" max="3" width="50.1640625" style="3" bestFit="1" customWidth="1"/>
    <col min="4" max="4" width="18.33203125" style="3" bestFit="1" customWidth="1"/>
    <col min="5" max="5" width="21.1640625" style="3" bestFit="1" customWidth="1"/>
    <col min="6" max="6" width="11.33203125" style="3" bestFit="1" customWidth="1"/>
    <col min="7" max="16384" width="9.1640625" style="3"/>
  </cols>
  <sheetData>
    <row r="2" spans="1:5" ht="29" customHeight="1">
      <c r="D2" s="157" t="s">
        <v>17</v>
      </c>
      <c r="E2" s="157"/>
    </row>
    <row r="3" spans="1:5" s="9" customFormat="1" ht="18">
      <c r="A3" s="108"/>
      <c r="B3" s="127"/>
      <c r="C3" s="28" t="s">
        <v>44</v>
      </c>
      <c r="D3" s="29" t="s">
        <v>16</v>
      </c>
      <c r="E3" s="113" t="s">
        <v>0</v>
      </c>
    </row>
    <row r="4" spans="1:5">
      <c r="C4" s="30"/>
      <c r="D4" s="10"/>
      <c r="E4" s="114"/>
    </row>
    <row r="5" spans="1:5" ht="16">
      <c r="B5" s="128" t="s">
        <v>33</v>
      </c>
      <c r="C5" s="31" t="s">
        <v>46</v>
      </c>
      <c r="D5" s="23"/>
      <c r="E5" s="32"/>
    </row>
    <row r="6" spans="1:5">
      <c r="B6" s="143" t="s">
        <v>5</v>
      </c>
      <c r="C6" s="154" t="s">
        <v>55</v>
      </c>
      <c r="D6" s="22">
        <v>220000</v>
      </c>
      <c r="E6" s="34">
        <f>D6*12</f>
        <v>2640000</v>
      </c>
    </row>
    <row r="7" spans="1:5">
      <c r="B7" s="128"/>
      <c r="C7" s="156" t="s">
        <v>66</v>
      </c>
      <c r="D7" s="24">
        <v>1300</v>
      </c>
      <c r="E7" s="36">
        <f>D7*12</f>
        <v>15600</v>
      </c>
    </row>
    <row r="8" spans="1:5">
      <c r="C8" s="33" t="s">
        <v>10</v>
      </c>
      <c r="D8" s="22">
        <v>7200</v>
      </c>
      <c r="E8" s="34">
        <f>D8*12</f>
        <v>86400</v>
      </c>
    </row>
    <row r="9" spans="1:5">
      <c r="C9" s="35"/>
      <c r="D9" s="24"/>
      <c r="E9" s="36">
        <f>D9*12</f>
        <v>0</v>
      </c>
    </row>
    <row r="10" spans="1:5" s="11" customFormat="1" ht="16">
      <c r="A10" s="109"/>
      <c r="B10" s="129"/>
      <c r="C10" s="37" t="s">
        <v>11</v>
      </c>
      <c r="D10" s="25">
        <f>SUM(D6:D9)</f>
        <v>228500</v>
      </c>
      <c r="E10" s="38">
        <f>D10*12</f>
        <v>2742000</v>
      </c>
    </row>
    <row r="11" spans="1:5">
      <c r="C11" s="48" t="s">
        <v>14</v>
      </c>
      <c r="D11" s="24"/>
      <c r="E11" s="36"/>
    </row>
    <row r="12" spans="1:5" ht="13">
      <c r="B12" s="147">
        <f>D12/D6</f>
        <v>6.9090909090909092E-2</v>
      </c>
      <c r="C12" s="154" t="s">
        <v>56</v>
      </c>
      <c r="D12" s="22">
        <v>15200</v>
      </c>
      <c r="E12" s="34">
        <f>D12*12</f>
        <v>182400</v>
      </c>
    </row>
    <row r="13" spans="1:5" ht="13">
      <c r="B13" s="147">
        <f>D13/D6</f>
        <v>1.4545454545454545E-2</v>
      </c>
      <c r="C13" s="156" t="s">
        <v>67</v>
      </c>
      <c r="D13" s="24">
        <v>3200</v>
      </c>
      <c r="E13" s="36">
        <f>D13*12</f>
        <v>38400</v>
      </c>
    </row>
    <row r="14" spans="1:5" s="12" customFormat="1" ht="16">
      <c r="A14" s="110"/>
      <c r="B14" s="128"/>
      <c r="C14" s="39" t="s">
        <v>12</v>
      </c>
      <c r="D14" s="26">
        <f>D10-D12-D13</f>
        <v>210100</v>
      </c>
      <c r="E14" s="40">
        <f>D14*12</f>
        <v>2521200</v>
      </c>
    </row>
    <row r="15" spans="1:5" s="12" customFormat="1" ht="16">
      <c r="A15" s="110"/>
      <c r="B15" s="128"/>
      <c r="C15" s="45"/>
      <c r="D15" s="46"/>
      <c r="E15" s="47"/>
    </row>
    <row r="16" spans="1:5" ht="16">
      <c r="B16" s="128" t="s">
        <v>34</v>
      </c>
      <c r="C16" s="44" t="s">
        <v>72</v>
      </c>
      <c r="D16" s="27"/>
      <c r="E16" s="34"/>
    </row>
    <row r="17" spans="1:5">
      <c r="B17" s="143" t="s">
        <v>6</v>
      </c>
      <c r="C17" s="138" t="s">
        <v>36</v>
      </c>
      <c r="D17" s="24">
        <v>4100</v>
      </c>
      <c r="E17" s="36">
        <f>D17*12</f>
        <v>49200</v>
      </c>
    </row>
    <row r="18" spans="1:5">
      <c r="B18" s="128"/>
      <c r="C18" s="139" t="s">
        <v>68</v>
      </c>
      <c r="D18" s="22">
        <v>3150</v>
      </c>
      <c r="E18" s="34">
        <f>D18*12</f>
        <v>37800</v>
      </c>
    </row>
    <row r="19" spans="1:5">
      <c r="B19" s="128"/>
      <c r="C19" s="138" t="s">
        <v>37</v>
      </c>
      <c r="D19" s="24">
        <v>450</v>
      </c>
      <c r="E19" s="36"/>
    </row>
    <row r="20" spans="1:5">
      <c r="C20" s="139" t="s">
        <v>1</v>
      </c>
      <c r="D20" s="22">
        <v>2000</v>
      </c>
      <c r="E20" s="34">
        <f>D20*12</f>
        <v>24000</v>
      </c>
    </row>
    <row r="21" spans="1:5">
      <c r="C21" s="138" t="s">
        <v>69</v>
      </c>
      <c r="D21" s="24">
        <v>650</v>
      </c>
      <c r="E21" s="36">
        <f>D21*12</f>
        <v>7800</v>
      </c>
    </row>
    <row r="22" spans="1:5">
      <c r="C22" s="139" t="s">
        <v>54</v>
      </c>
      <c r="D22" s="22">
        <v>5400</v>
      </c>
      <c r="E22" s="34">
        <f>D22*12</f>
        <v>64800</v>
      </c>
    </row>
    <row r="23" spans="1:5" s="11" customFormat="1" ht="19" customHeight="1">
      <c r="A23" s="109"/>
      <c r="B23" s="123">
        <f>D23/$D$14</f>
        <v>7.4964302712993813E-2</v>
      </c>
      <c r="C23" s="140" t="s">
        <v>13</v>
      </c>
      <c r="D23" s="141">
        <f>SUM(D17:D22)</f>
        <v>15750</v>
      </c>
      <c r="E23" s="142">
        <f>SUM(E17:E22)</f>
        <v>183600</v>
      </c>
    </row>
    <row r="24" spans="1:5" s="12" customFormat="1" ht="18">
      <c r="A24" s="110"/>
      <c r="B24" s="130"/>
      <c r="C24" s="41" t="s">
        <v>29</v>
      </c>
      <c r="D24" s="42">
        <f>D14-D23</f>
        <v>194350</v>
      </c>
      <c r="E24" s="43">
        <f>E14-E23</f>
        <v>2337600</v>
      </c>
    </row>
    <row r="25" spans="1:5" s="4" customFormat="1" ht="27" customHeight="1">
      <c r="A25" s="111"/>
      <c r="C25" s="13"/>
      <c r="D25" s="56"/>
      <c r="E25" s="104"/>
    </row>
    <row r="26" spans="1:5" s="9" customFormat="1" ht="18">
      <c r="A26" s="108"/>
      <c r="B26" s="131" t="s">
        <v>38</v>
      </c>
      <c r="C26" s="57" t="s">
        <v>71</v>
      </c>
      <c r="D26" s="58" t="s">
        <v>16</v>
      </c>
      <c r="E26" s="115" t="s">
        <v>0</v>
      </c>
    </row>
    <row r="27" spans="1:5">
      <c r="B27" s="144" t="s">
        <v>7</v>
      </c>
      <c r="C27" s="59" t="s">
        <v>3</v>
      </c>
      <c r="D27" s="5"/>
      <c r="E27" s="116"/>
    </row>
    <row r="28" spans="1:5">
      <c r="B28" s="132"/>
      <c r="C28" s="121" t="s">
        <v>25</v>
      </c>
      <c r="D28" s="50">
        <v>62100</v>
      </c>
      <c r="E28" s="61">
        <f>D28*12</f>
        <v>745200</v>
      </c>
    </row>
    <row r="29" spans="1:5">
      <c r="B29" s="132"/>
      <c r="C29" s="62" t="s">
        <v>64</v>
      </c>
      <c r="D29" s="22">
        <v>37200</v>
      </c>
      <c r="E29" s="63">
        <f>D29*12</f>
        <v>446400</v>
      </c>
    </row>
    <row r="30" spans="1:5">
      <c r="B30" s="132"/>
      <c r="C30" s="121" t="s">
        <v>28</v>
      </c>
      <c r="D30" s="50">
        <v>1500</v>
      </c>
      <c r="E30" s="61">
        <f>D30*12</f>
        <v>18000</v>
      </c>
    </row>
    <row r="31" spans="1:5">
      <c r="B31" s="132"/>
      <c r="C31" s="122" t="s">
        <v>26</v>
      </c>
      <c r="D31" s="22">
        <v>11000</v>
      </c>
      <c r="E31" s="63">
        <f>D31*12</f>
        <v>132000</v>
      </c>
    </row>
    <row r="32" spans="1:5">
      <c r="B32" s="132"/>
      <c r="C32" s="121" t="s">
        <v>27</v>
      </c>
      <c r="D32" s="50">
        <v>3200</v>
      </c>
      <c r="E32" s="61">
        <f>D32*12</f>
        <v>38400</v>
      </c>
    </row>
    <row r="33" spans="1:5" s="12" customFormat="1">
      <c r="A33" s="110"/>
      <c r="B33" s="151">
        <f>D33/$D$14</f>
        <v>0.54735840076154207</v>
      </c>
      <c r="C33" s="64" t="s">
        <v>2</v>
      </c>
      <c r="D33" s="21">
        <f t="shared" ref="D33:E33" si="0">SUM(D28:D32)</f>
        <v>115000</v>
      </c>
      <c r="E33" s="65">
        <f t="shared" si="0"/>
        <v>1380000</v>
      </c>
    </row>
    <row r="34" spans="1:5">
      <c r="B34" s="144"/>
      <c r="C34" s="66" t="s">
        <v>39</v>
      </c>
      <c r="D34" s="51"/>
      <c r="E34" s="61"/>
    </row>
    <row r="35" spans="1:5">
      <c r="B35" s="144"/>
      <c r="C35" s="62" t="s">
        <v>25</v>
      </c>
      <c r="D35" s="22">
        <v>18500</v>
      </c>
      <c r="E35" s="63">
        <f t="shared" ref="E35:E39" si="1">D35*12</f>
        <v>222000</v>
      </c>
    </row>
    <row r="36" spans="1:5">
      <c r="B36" s="144"/>
      <c r="C36" s="60" t="s">
        <v>64</v>
      </c>
      <c r="D36" s="50">
        <v>10300</v>
      </c>
      <c r="E36" s="61">
        <f t="shared" si="1"/>
        <v>123600</v>
      </c>
    </row>
    <row r="37" spans="1:5">
      <c r="B37" s="144"/>
      <c r="C37" s="62" t="s">
        <v>28</v>
      </c>
      <c r="D37" s="22">
        <v>2700</v>
      </c>
      <c r="E37" s="63">
        <f t="shared" si="1"/>
        <v>32400</v>
      </c>
    </row>
    <row r="38" spans="1:5">
      <c r="B38" s="144"/>
      <c r="C38" s="60" t="s">
        <v>26</v>
      </c>
      <c r="D38" s="50">
        <v>1300</v>
      </c>
      <c r="E38" s="61">
        <f t="shared" si="1"/>
        <v>15600</v>
      </c>
    </row>
    <row r="39" spans="1:5">
      <c r="B39" s="144"/>
      <c r="C39" s="62" t="s">
        <v>27</v>
      </c>
      <c r="D39" s="22">
        <v>1750</v>
      </c>
      <c r="E39" s="63">
        <f t="shared" si="1"/>
        <v>21000</v>
      </c>
    </row>
    <row r="40" spans="1:5">
      <c r="B40" s="144"/>
      <c r="C40" s="60"/>
      <c r="D40" s="50"/>
      <c r="E40" s="61"/>
    </row>
    <row r="41" spans="1:5" s="12" customFormat="1">
      <c r="A41" s="110"/>
      <c r="B41" s="151">
        <f>D41/$D$14</f>
        <v>0.16444550214183723</v>
      </c>
      <c r="C41" s="64" t="s">
        <v>2</v>
      </c>
      <c r="D41" s="21">
        <f>SUM(D35:D40)</f>
        <v>34550</v>
      </c>
      <c r="E41" s="65">
        <f>SUM(E35:E40)</f>
        <v>414600</v>
      </c>
    </row>
    <row r="42" spans="1:5">
      <c r="B42" s="144"/>
      <c r="C42" s="66" t="s">
        <v>40</v>
      </c>
      <c r="D42" s="51"/>
      <c r="E42" s="61"/>
    </row>
    <row r="43" spans="1:5">
      <c r="B43" s="144"/>
      <c r="C43" s="146" t="s">
        <v>70</v>
      </c>
      <c r="D43" s="22">
        <v>430</v>
      </c>
      <c r="E43" s="63">
        <f>D43*12</f>
        <v>5160</v>
      </c>
    </row>
    <row r="44" spans="1:5">
      <c r="B44" s="144"/>
      <c r="C44" s="60"/>
      <c r="D44" s="50"/>
      <c r="E44" s="117"/>
    </row>
    <row r="45" spans="1:5" s="12" customFormat="1">
      <c r="A45" s="110"/>
      <c r="B45" s="151">
        <f>D45/$D$14</f>
        <v>2.0466444550214184E-3</v>
      </c>
      <c r="C45" s="64" t="s">
        <v>2</v>
      </c>
      <c r="D45" s="21">
        <f t="shared" ref="D45:E45" si="2">SUM(D43:D44)</f>
        <v>430</v>
      </c>
      <c r="E45" s="65">
        <f t="shared" si="2"/>
        <v>5160</v>
      </c>
    </row>
    <row r="46" spans="1:5" ht="20" customHeight="1">
      <c r="B46" s="124">
        <f>D46/$D$14</f>
        <v>0.71385054735840081</v>
      </c>
      <c r="C46" s="67" t="s">
        <v>73</v>
      </c>
      <c r="D46" s="52">
        <f>D33+D41+D45</f>
        <v>149980</v>
      </c>
      <c r="E46" s="68">
        <f>E33+E41+E45</f>
        <v>1799760</v>
      </c>
    </row>
    <row r="47" spans="1:5" s="12" customFormat="1" ht="18">
      <c r="A47" s="110"/>
      <c r="B47" s="126"/>
      <c r="C47" s="69" t="s">
        <v>30</v>
      </c>
      <c r="D47" s="70">
        <f>D24-D46</f>
        <v>44370</v>
      </c>
      <c r="E47" s="71">
        <f>E24-E46</f>
        <v>537840</v>
      </c>
    </row>
    <row r="48" spans="1:5" ht="25" customHeight="1">
      <c r="C48" s="14"/>
      <c r="D48" s="16"/>
      <c r="E48" s="16"/>
    </row>
    <row r="49" spans="1:18" s="9" customFormat="1" ht="18">
      <c r="A49" s="108"/>
      <c r="B49" s="133" t="s">
        <v>35</v>
      </c>
      <c r="C49" s="72" t="s">
        <v>45</v>
      </c>
      <c r="D49" s="73" t="s">
        <v>16</v>
      </c>
      <c r="E49" s="118" t="s">
        <v>0</v>
      </c>
    </row>
    <row r="50" spans="1:18" s="19" customFormat="1" ht="16">
      <c r="A50" s="112"/>
      <c r="B50" s="145" t="s">
        <v>8</v>
      </c>
      <c r="C50" s="74" t="s">
        <v>41</v>
      </c>
      <c r="D50" s="17"/>
      <c r="E50" s="119"/>
      <c r="F50" s="18"/>
    </row>
    <row r="51" spans="1:18">
      <c r="B51" s="134"/>
      <c r="C51" s="148" t="s">
        <v>74</v>
      </c>
      <c r="D51" s="55">
        <v>4900</v>
      </c>
      <c r="E51" s="76">
        <f>D51*12</f>
        <v>58800</v>
      </c>
    </row>
    <row r="52" spans="1:18">
      <c r="B52" s="134"/>
      <c r="C52" s="106" t="s">
        <v>18</v>
      </c>
      <c r="D52" s="22">
        <v>350</v>
      </c>
      <c r="E52" s="78">
        <f>D52*12</f>
        <v>4200</v>
      </c>
    </row>
    <row r="53" spans="1:18">
      <c r="B53" s="134"/>
      <c r="C53" s="75"/>
      <c r="D53" s="103"/>
      <c r="E53" s="76">
        <f>D53*12</f>
        <v>0</v>
      </c>
      <c r="F53" s="8"/>
    </row>
    <row r="54" spans="1:18" s="12" customFormat="1">
      <c r="A54" s="110"/>
      <c r="B54" s="150">
        <f>D54/$D$14</f>
        <v>2.4988100904331272E-2</v>
      </c>
      <c r="C54" s="79" t="s">
        <v>2</v>
      </c>
      <c r="D54" s="21">
        <f>SUM(D51:D53)</f>
        <v>5250</v>
      </c>
      <c r="E54" s="80">
        <f>D54*12</f>
        <v>63000</v>
      </c>
    </row>
    <row r="55" spans="1:18">
      <c r="B55" s="145"/>
      <c r="C55" s="81" t="s">
        <v>42</v>
      </c>
      <c r="D55" s="55"/>
      <c r="E55" s="76"/>
      <c r="F55" s="8"/>
    </row>
    <row r="56" spans="1:18">
      <c r="B56" s="145"/>
      <c r="C56" s="106" t="s">
        <v>19</v>
      </c>
      <c r="D56" s="22">
        <v>3200</v>
      </c>
      <c r="E56" s="78">
        <f t="shared" ref="E56:E60" si="3">D56*12</f>
        <v>38400</v>
      </c>
    </row>
    <row r="57" spans="1:18" s="2" customFormat="1">
      <c r="A57" s="107"/>
      <c r="B57" s="145"/>
      <c r="C57" s="105" t="s">
        <v>20</v>
      </c>
      <c r="D57" s="55">
        <v>1600</v>
      </c>
      <c r="E57" s="76">
        <f t="shared" si="3"/>
        <v>19200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1" customFormat="1">
      <c r="A58" s="107"/>
      <c r="B58" s="145"/>
      <c r="C58" s="77" t="s">
        <v>4</v>
      </c>
      <c r="D58" s="22">
        <v>2100</v>
      </c>
      <c r="E58" s="78">
        <f t="shared" si="3"/>
        <v>25200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2" customFormat="1">
      <c r="A59" s="107"/>
      <c r="B59" s="145"/>
      <c r="C59" s="148" t="s">
        <v>75</v>
      </c>
      <c r="D59" s="55">
        <v>500</v>
      </c>
      <c r="E59" s="76">
        <f t="shared" si="3"/>
        <v>6000</v>
      </c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12" customFormat="1">
      <c r="A60" s="110"/>
      <c r="B60" s="150">
        <f>D60/$D$14</f>
        <v>3.5221323179438366E-2</v>
      </c>
      <c r="C60" s="79" t="s">
        <v>2</v>
      </c>
      <c r="D60" s="21">
        <f>SUM(D56:D59)</f>
        <v>7400</v>
      </c>
      <c r="E60" s="80">
        <f t="shared" si="3"/>
        <v>88800</v>
      </c>
    </row>
    <row r="61" spans="1:18" s="1" customFormat="1">
      <c r="A61" s="107"/>
      <c r="B61" s="145"/>
      <c r="C61" s="81" t="s">
        <v>43</v>
      </c>
      <c r="D61" s="55"/>
      <c r="E61" s="76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2" customFormat="1">
      <c r="A62" s="107"/>
      <c r="B62" s="145"/>
      <c r="C62" s="106" t="s">
        <v>24</v>
      </c>
      <c r="D62" s="22">
        <v>500</v>
      </c>
      <c r="E62" s="78">
        <f>D62*12</f>
        <v>6000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s="1" customFormat="1">
      <c r="A63" s="107"/>
      <c r="B63" s="145"/>
      <c r="C63" s="105" t="s">
        <v>21</v>
      </c>
      <c r="D63" s="87">
        <v>0</v>
      </c>
      <c r="E63" s="88">
        <f>D63*12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2" customFormat="1">
      <c r="A64" s="107"/>
      <c r="B64" s="145"/>
      <c r="C64" s="106" t="s">
        <v>22</v>
      </c>
      <c r="D64" s="53">
        <v>0</v>
      </c>
      <c r="E64" s="82">
        <f>D64*12</f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s="1" customFormat="1">
      <c r="A65" s="107"/>
      <c r="B65" s="145"/>
      <c r="C65" s="105" t="s">
        <v>23</v>
      </c>
      <c r="D65" s="87">
        <v>0</v>
      </c>
      <c r="E65" s="88">
        <f>D65*12</f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s="12" customFormat="1">
      <c r="A66" s="110"/>
      <c r="B66" s="150">
        <f>D66/$D$14</f>
        <v>2.3798191337458352E-3</v>
      </c>
      <c r="C66" s="79" t="s">
        <v>2</v>
      </c>
      <c r="D66" s="21">
        <f>SUM(D62:D65)</f>
        <v>500</v>
      </c>
      <c r="E66" s="80">
        <f>D66*12</f>
        <v>6000</v>
      </c>
    </row>
    <row r="67" spans="1:18" s="2" customFormat="1">
      <c r="A67" s="107"/>
      <c r="B67" s="145"/>
      <c r="C67" s="81" t="s">
        <v>47</v>
      </c>
      <c r="D67" s="55"/>
      <c r="E67" s="76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s="1" customFormat="1">
      <c r="A68" s="107"/>
      <c r="B68" s="145"/>
      <c r="C68" s="149" t="s">
        <v>50</v>
      </c>
      <c r="D68" s="53">
        <v>250</v>
      </c>
      <c r="E68" s="82">
        <f>D68*12</f>
        <v>3000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s="2" customFormat="1">
      <c r="A69" s="107"/>
      <c r="B69" s="145"/>
      <c r="C69" s="148" t="s">
        <v>48</v>
      </c>
      <c r="D69" s="87">
        <v>540</v>
      </c>
      <c r="E69" s="88">
        <f>D69*12</f>
        <v>6480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s="12" customFormat="1">
      <c r="A70" s="110"/>
      <c r="B70" s="150">
        <f>D70/$D$14</f>
        <v>3.7601142313184199E-3</v>
      </c>
      <c r="C70" s="79" t="s">
        <v>2</v>
      </c>
      <c r="D70" s="54">
        <f>SUM(D68:D69)</f>
        <v>790</v>
      </c>
      <c r="E70" s="83">
        <f>D70*12</f>
        <v>9480</v>
      </c>
    </row>
    <row r="71" spans="1:18" s="1" customFormat="1" ht="21" customHeight="1">
      <c r="A71" s="107"/>
      <c r="B71" s="125">
        <f>D71/$D$14</f>
        <v>6.6349357448833884E-2</v>
      </c>
      <c r="C71" s="89" t="s">
        <v>49</v>
      </c>
      <c r="D71" s="90">
        <f>D54+D60+D66+D70</f>
        <v>13940</v>
      </c>
      <c r="E71" s="91">
        <f>E54+E60+E66+E70</f>
        <v>167280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s="12" customFormat="1" ht="18">
      <c r="A72" s="110"/>
      <c r="B72" s="134"/>
      <c r="C72" s="84" t="s">
        <v>31</v>
      </c>
      <c r="D72" s="85">
        <f>D47-D71</f>
        <v>30430</v>
      </c>
      <c r="E72" s="86">
        <f>E47-E71</f>
        <v>370560</v>
      </c>
    </row>
    <row r="73" spans="1:18" s="4" customFormat="1" ht="32" customHeight="1">
      <c r="A73" s="111"/>
      <c r="B73" s="130"/>
      <c r="C73" s="14"/>
      <c r="D73" s="16"/>
      <c r="E73" s="15"/>
    </row>
    <row r="74" spans="1:18" s="9" customFormat="1" ht="18">
      <c r="A74" s="108"/>
      <c r="B74" s="135" t="s">
        <v>9</v>
      </c>
      <c r="C74" s="94" t="s">
        <v>51</v>
      </c>
      <c r="D74" s="95" t="s">
        <v>16</v>
      </c>
      <c r="E74" s="120" t="s">
        <v>0</v>
      </c>
    </row>
    <row r="75" spans="1:18">
      <c r="B75" s="137"/>
      <c r="C75" s="153" t="s">
        <v>57</v>
      </c>
      <c r="D75" s="49">
        <v>7300</v>
      </c>
      <c r="E75" s="96">
        <f>D75*12</f>
        <v>87600</v>
      </c>
    </row>
    <row r="76" spans="1:18">
      <c r="B76" s="137"/>
      <c r="C76" s="155" t="s">
        <v>53</v>
      </c>
      <c r="D76" s="92">
        <v>1200</v>
      </c>
      <c r="E76" s="97">
        <f>D76*12</f>
        <v>14400</v>
      </c>
    </row>
    <row r="77" spans="1:18">
      <c r="B77" s="136"/>
      <c r="C77" s="153" t="s">
        <v>52</v>
      </c>
      <c r="D77" s="49">
        <v>250</v>
      </c>
      <c r="E77" s="96">
        <f>D77*12</f>
        <v>3000</v>
      </c>
    </row>
    <row r="78" spans="1:18" ht="22" customHeight="1">
      <c r="B78" s="137">
        <f>D78/$D$14</f>
        <v>4.1646834840552115E-2</v>
      </c>
      <c r="C78" s="98" t="s">
        <v>15</v>
      </c>
      <c r="D78" s="93">
        <f t="shared" ref="D78:E78" si="4">SUM(D75:D77)</f>
        <v>8750</v>
      </c>
      <c r="E78" s="99">
        <f t="shared" si="4"/>
        <v>105000</v>
      </c>
    </row>
    <row r="79" spans="1:18" s="12" customFormat="1" ht="18">
      <c r="A79" s="110"/>
      <c r="B79" s="152">
        <f>D79/$D$14</f>
        <v>0.10318895763921943</v>
      </c>
      <c r="C79" s="100" t="s">
        <v>32</v>
      </c>
      <c r="D79" s="101">
        <f t="shared" ref="D79" si="5">D72-D78</f>
        <v>21680</v>
      </c>
      <c r="E79" s="102">
        <f>E72-E78</f>
        <v>265560</v>
      </c>
    </row>
    <row r="80" spans="1:18">
      <c r="C80" s="11"/>
      <c r="D80" s="11"/>
      <c r="E80" s="11"/>
    </row>
    <row r="81" spans="2:5" ht="24" customHeight="1">
      <c r="C81" s="7"/>
      <c r="D81" s="6"/>
      <c r="E81" s="20"/>
    </row>
    <row r="82" spans="2:5" ht="18">
      <c r="C82" s="28" t="s">
        <v>58</v>
      </c>
      <c r="D82" s="29" t="s">
        <v>16</v>
      </c>
      <c r="E82" s="113" t="s">
        <v>0</v>
      </c>
    </row>
    <row r="83" spans="2:5">
      <c r="C83" s="30"/>
      <c r="D83" s="10"/>
      <c r="E83" s="114"/>
    </row>
    <row r="84" spans="2:5" ht="16">
      <c r="C84" s="31" t="s">
        <v>59</v>
      </c>
      <c r="D84" s="23"/>
      <c r="E84" s="32"/>
    </row>
    <row r="85" spans="2:5">
      <c r="B85" s="123">
        <f>D85/$D$14</f>
        <v>7.8534031413612562E-3</v>
      </c>
      <c r="C85" s="154" t="s">
        <v>65</v>
      </c>
      <c r="D85" s="22">
        <f>19800/12</f>
        <v>1650</v>
      </c>
      <c r="E85" s="34">
        <f>D85*12</f>
        <v>19800</v>
      </c>
    </row>
    <row r="86" spans="2:5">
      <c r="C86" s="156" t="s">
        <v>60</v>
      </c>
      <c r="D86" s="24">
        <f>6500/12</f>
        <v>541.66666666666663</v>
      </c>
      <c r="E86" s="36">
        <f>D86*12</f>
        <v>6500</v>
      </c>
    </row>
    <row r="87" spans="2:5">
      <c r="C87" s="154" t="s">
        <v>61</v>
      </c>
      <c r="D87" s="22">
        <f>3200/12</f>
        <v>266.66666666666669</v>
      </c>
      <c r="E87" s="34">
        <f>D87*12</f>
        <v>3200</v>
      </c>
    </row>
    <row r="88" spans="2:5">
      <c r="C88" s="156" t="s">
        <v>62</v>
      </c>
      <c r="D88" s="24">
        <f>1300/12</f>
        <v>108.33333333333333</v>
      </c>
      <c r="E88" s="36">
        <f>D88*12</f>
        <v>1300</v>
      </c>
    </row>
    <row r="89" spans="2:5" ht="18">
      <c r="C89" s="41" t="s">
        <v>63</v>
      </c>
      <c r="D89" s="42">
        <f>SUM(D85:D88)</f>
        <v>2566.6666666666665</v>
      </c>
      <c r="E89" s="43">
        <f>SUM(E85:E88)</f>
        <v>30800</v>
      </c>
    </row>
  </sheetData>
  <mergeCells count="1">
    <mergeCell ref="D2:E2"/>
  </mergeCells>
  <phoneticPr fontId="0" type="noConversion"/>
  <pageMargins left="0.61" right="0.38" top="0.36" bottom="0.15" header="0.15" footer="0.19"/>
  <pageSetup scale="75" orientation="landscape" horizontalDpi="429496729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Sintético</vt:lpstr>
      <vt:lpstr>Sintético!Area_de_impressao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Museu</dc:creator>
  <cp:lastModifiedBy>Rodrigo Ventre</cp:lastModifiedBy>
  <cp:lastPrinted>2008-11-13T14:24:10Z</cp:lastPrinted>
  <dcterms:created xsi:type="dcterms:W3CDTF">2005-11-09T13:03:03Z</dcterms:created>
  <dcterms:modified xsi:type="dcterms:W3CDTF">2020-05-12T13:38:21Z</dcterms:modified>
</cp:coreProperties>
</file>